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workbookProtection workbookPassword="C4DA" lockStructure="1"/>
  <bookViews>
    <workbookView xWindow="0" yWindow="4680" windowWidth="20730" windowHeight="9060" activeTab="10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8">Standings!$A$1:$L$76</definedName>
    <definedName name="_xlnm.Print_Titles" localSheetId="13">P!$2:$2</definedName>
    <definedName name="_xlnm.Print_Titles" localSheetId="20">Totals!$2:$2</definedName>
  </definedNames>
  <calcPr calcId="145621"/>
  <customWorkbookViews>
    <customWorkbookView name="Jesse E Kitson - Personal View" guid="{F02C43EC-1E1F-4F91-8C6E-ACE46B5D7137}" mergeInterval="0" personalView="1" maximized="1" windowWidth="1596" windowHeight="653" activeSheetId="2"/>
  </customWorkbookViews>
</workbook>
</file>

<file path=xl/calcChain.xml><?xml version="1.0" encoding="utf-8"?>
<calcChain xmlns="http://schemas.openxmlformats.org/spreadsheetml/2006/main">
  <c r="J24" i="17" l="1"/>
  <c r="I24" i="17" s="1"/>
  <c r="J32" i="17"/>
  <c r="I32" i="17" s="1"/>
  <c r="J33" i="17"/>
  <c r="I33" i="17" s="1"/>
  <c r="J27" i="17"/>
  <c r="I27" i="17" s="1"/>
  <c r="J22" i="17"/>
  <c r="I22" i="17" s="1"/>
  <c r="P24" i="11" l="1"/>
  <c r="U24" i="11" s="1"/>
  <c r="Z24" i="11" s="1"/>
  <c r="AE24" i="11" s="1"/>
  <c r="AJ24" i="11" s="1"/>
  <c r="AO24" i="11" s="1"/>
  <c r="AT24" i="11" s="1"/>
  <c r="AY24" i="11" s="1"/>
  <c r="BD24" i="11" s="1"/>
  <c r="BI24" i="11" s="1"/>
  <c r="BN24" i="11" s="1"/>
  <c r="BS24" i="11" s="1"/>
  <c r="I24" i="11"/>
  <c r="F24" i="11"/>
  <c r="F34" i="15"/>
  <c r="F7" i="18"/>
  <c r="F11" i="17"/>
  <c r="I11" i="17"/>
  <c r="F33" i="17"/>
  <c r="F22" i="17"/>
  <c r="F48" i="16"/>
  <c r="I48" i="16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34" i="15"/>
  <c r="F77" i="14"/>
  <c r="I61" i="14"/>
  <c r="F61" i="14"/>
  <c r="F47" i="14"/>
  <c r="I47" i="14"/>
  <c r="G24" i="11" l="1"/>
  <c r="P34" i="15"/>
  <c r="U34" i="15" s="1"/>
  <c r="Z34" i="15" s="1"/>
  <c r="AE34" i="15" s="1"/>
  <c r="AJ34" i="15" s="1"/>
  <c r="AO34" i="15" s="1"/>
  <c r="AT34" i="15" s="1"/>
  <c r="AY34" i="15" s="1"/>
  <c r="BD34" i="15" s="1"/>
  <c r="BI34" i="15" s="1"/>
  <c r="BN34" i="15" s="1"/>
  <c r="BS34" i="15" s="1"/>
  <c r="G34" i="15" s="1"/>
  <c r="P47" i="14"/>
  <c r="U47" i="14" s="1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G47" i="14" s="1"/>
  <c r="H36" i="17" l="1"/>
  <c r="E36" i="17"/>
  <c r="P33" i="17"/>
  <c r="U33" i="17" s="1"/>
  <c r="N35" i="17"/>
  <c r="O35" i="17"/>
  <c r="Q35" i="17"/>
  <c r="R35" i="17"/>
  <c r="S35" i="17"/>
  <c r="T35" i="17"/>
  <c r="V35" i="17"/>
  <c r="W35" i="17"/>
  <c r="X35" i="17"/>
  <c r="Y35" i="17"/>
  <c r="AA35" i="17"/>
  <c r="AB35" i="17"/>
  <c r="AC35" i="17"/>
  <c r="AD35" i="17"/>
  <c r="AF35" i="17"/>
  <c r="AG35" i="17"/>
  <c r="AH35" i="17"/>
  <c r="AI35" i="17"/>
  <c r="AK35" i="17"/>
  <c r="AL35" i="17"/>
  <c r="AM35" i="17"/>
  <c r="AN35" i="17"/>
  <c r="AP35" i="17"/>
  <c r="AQ35" i="17"/>
  <c r="AR35" i="17"/>
  <c r="AS35" i="17"/>
  <c r="AU35" i="17"/>
  <c r="AV35" i="17"/>
  <c r="AW35" i="17"/>
  <c r="AX35" i="17"/>
  <c r="AZ35" i="17"/>
  <c r="BA35" i="17"/>
  <c r="BB35" i="17"/>
  <c r="BC35" i="17"/>
  <c r="BE35" i="17"/>
  <c r="BF35" i="17"/>
  <c r="BG35" i="17"/>
  <c r="BH35" i="17"/>
  <c r="BJ35" i="17"/>
  <c r="BK35" i="17"/>
  <c r="BL35" i="17"/>
  <c r="BM35" i="17"/>
  <c r="BO35" i="17"/>
  <c r="BP35" i="17"/>
  <c r="BQ35" i="17"/>
  <c r="BR35" i="17"/>
  <c r="M35" i="17"/>
  <c r="C36" i="17"/>
  <c r="C51" i="16"/>
  <c r="P48" i="16"/>
  <c r="U48" i="16" s="1"/>
  <c r="Z48" i="16" s="1"/>
  <c r="AE48" i="16" s="1"/>
  <c r="AJ48" i="16" s="1"/>
  <c r="AO48" i="16" s="1"/>
  <c r="Z33" i="17" l="1"/>
  <c r="AE33" i="17" s="1"/>
  <c r="AJ33" i="17" s="1"/>
  <c r="AT48" i="16"/>
  <c r="AY48" i="16" s="1"/>
  <c r="N50" i="16"/>
  <c r="O50" i="16"/>
  <c r="Q50" i="16"/>
  <c r="R50" i="16"/>
  <c r="S50" i="16"/>
  <c r="T50" i="16"/>
  <c r="V50" i="16"/>
  <c r="W50" i="16"/>
  <c r="X50" i="16"/>
  <c r="Y50" i="16"/>
  <c r="AA50" i="16"/>
  <c r="AB50" i="16"/>
  <c r="AC50" i="16"/>
  <c r="AD50" i="16"/>
  <c r="AF50" i="16"/>
  <c r="AG50" i="16"/>
  <c r="AH50" i="16"/>
  <c r="AI50" i="16"/>
  <c r="AK50" i="16"/>
  <c r="AL50" i="16"/>
  <c r="AM50" i="16"/>
  <c r="AN50" i="16"/>
  <c r="AP50" i="16"/>
  <c r="AQ50" i="16"/>
  <c r="AR50" i="16"/>
  <c r="AS50" i="16"/>
  <c r="AU50" i="16"/>
  <c r="AV50" i="16"/>
  <c r="AW50" i="16"/>
  <c r="AX50" i="16"/>
  <c r="AZ50" i="16"/>
  <c r="BA50" i="16"/>
  <c r="BB50" i="16"/>
  <c r="BC50" i="16"/>
  <c r="BE50" i="16"/>
  <c r="BF50" i="16"/>
  <c r="BG50" i="16"/>
  <c r="BH50" i="16"/>
  <c r="BJ50" i="16"/>
  <c r="BK50" i="16"/>
  <c r="BL50" i="16"/>
  <c r="BM50" i="16"/>
  <c r="BO50" i="16"/>
  <c r="BP50" i="16"/>
  <c r="BQ50" i="16"/>
  <c r="BR50" i="16"/>
  <c r="M50" i="16"/>
  <c r="J51" i="16"/>
  <c r="H51" i="16"/>
  <c r="E51" i="16"/>
  <c r="P61" i="14"/>
  <c r="U61" i="14" s="1"/>
  <c r="Z61" i="14" s="1"/>
  <c r="AE61" i="14" s="1"/>
  <c r="AJ61" i="14" s="1"/>
  <c r="AO61" i="14" s="1"/>
  <c r="AT61" i="14" s="1"/>
  <c r="AY61" i="14" s="1"/>
  <c r="BD61" i="14" s="1"/>
  <c r="BI61" i="14" s="1"/>
  <c r="BN61" i="14" s="1"/>
  <c r="BS61" i="14" s="1"/>
  <c r="G61" i="14" s="1"/>
  <c r="AO33" i="17" l="1"/>
  <c r="BD48" i="16"/>
  <c r="J63" i="4"/>
  <c r="J64" i="4"/>
  <c r="J65" i="4"/>
  <c r="J66" i="4"/>
  <c r="I63" i="4"/>
  <c r="AT33" i="17" l="1"/>
  <c r="BI48" i="16"/>
  <c r="P11" i="17"/>
  <c r="U11" i="17" s="1"/>
  <c r="Z11" i="17" s="1"/>
  <c r="AE11" i="17" s="1"/>
  <c r="AJ11" i="17" s="1"/>
  <c r="AO11" i="17" s="1"/>
  <c r="AT11" i="17" s="1"/>
  <c r="AY11" i="17" s="1"/>
  <c r="BD11" i="17" s="1"/>
  <c r="BI11" i="17" s="1"/>
  <c r="BN11" i="17" s="1"/>
  <c r="BS11" i="17" s="1"/>
  <c r="G11" i="17" s="1"/>
  <c r="AY33" i="17" l="1"/>
  <c r="BN48" i="16"/>
  <c r="P22" i="17"/>
  <c r="U22" i="17" s="1"/>
  <c r="Z22" i="17" s="1"/>
  <c r="AE22" i="17" s="1"/>
  <c r="AJ22" i="17" s="1"/>
  <c r="AO22" i="17" s="1"/>
  <c r="AT22" i="17" s="1"/>
  <c r="AY22" i="17" s="1"/>
  <c r="BD22" i="17" s="1"/>
  <c r="BI22" i="17" s="1"/>
  <c r="BN22" i="17" s="1"/>
  <c r="BS22" i="17" s="1"/>
  <c r="G22" i="17" s="1"/>
  <c r="BD33" i="17" l="1"/>
  <c r="BS48" i="16"/>
  <c r="G48" i="16" s="1"/>
  <c r="H21" i="15"/>
  <c r="I21" i="15" s="1"/>
  <c r="H17" i="15"/>
  <c r="I17" i="15" s="1"/>
  <c r="H13" i="15"/>
  <c r="I13" i="15" s="1"/>
  <c r="Q21" i="15"/>
  <c r="V21" i="15" s="1"/>
  <c r="AA21" i="15" s="1"/>
  <c r="AF21" i="15" s="1"/>
  <c r="AK21" i="15" s="1"/>
  <c r="AP21" i="15" s="1"/>
  <c r="AU21" i="15" s="1"/>
  <c r="AZ21" i="15" s="1"/>
  <c r="BE21" i="15" s="1"/>
  <c r="BJ21" i="15" s="1"/>
  <c r="BO21" i="15" s="1"/>
  <c r="Q17" i="15"/>
  <c r="V17" i="15" s="1"/>
  <c r="AA17" i="15" s="1"/>
  <c r="AF17" i="15" s="1"/>
  <c r="AK17" i="15" s="1"/>
  <c r="AP17" i="15" s="1"/>
  <c r="AU17" i="15" s="1"/>
  <c r="AZ17" i="15" s="1"/>
  <c r="BE17" i="15" s="1"/>
  <c r="BJ17" i="15" s="1"/>
  <c r="BO17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O21" i="15"/>
  <c r="T21" i="15" s="1"/>
  <c r="Y21" i="15" s="1"/>
  <c r="AD21" i="15" s="1"/>
  <c r="AI21" i="15" s="1"/>
  <c r="AN21" i="15" s="1"/>
  <c r="AS21" i="15" s="1"/>
  <c r="AX21" i="15" s="1"/>
  <c r="BC21" i="15" s="1"/>
  <c r="BH21" i="15" s="1"/>
  <c r="BM21" i="15" s="1"/>
  <c r="BR21" i="15" s="1"/>
  <c r="N21" i="15"/>
  <c r="S21" i="15" s="1"/>
  <c r="X21" i="15" s="1"/>
  <c r="AC21" i="15" s="1"/>
  <c r="AH21" i="15" s="1"/>
  <c r="AM21" i="15" s="1"/>
  <c r="AR21" i="15" s="1"/>
  <c r="AW21" i="15" s="1"/>
  <c r="BB21" i="15" s="1"/>
  <c r="BG21" i="15" s="1"/>
  <c r="BL21" i="15" s="1"/>
  <c r="BQ21" i="15" s="1"/>
  <c r="M21" i="15"/>
  <c r="R21" i="15" s="1"/>
  <c r="W21" i="15" s="1"/>
  <c r="AB21" i="15" s="1"/>
  <c r="AG21" i="15" s="1"/>
  <c r="AL21" i="15" s="1"/>
  <c r="AQ21" i="15" s="1"/>
  <c r="AV21" i="15" s="1"/>
  <c r="BA21" i="15" s="1"/>
  <c r="BF21" i="15" s="1"/>
  <c r="BK21" i="15" s="1"/>
  <c r="BP21" i="15" s="1"/>
  <c r="O17" i="15"/>
  <c r="T17" i="15" s="1"/>
  <c r="Y17" i="15" s="1"/>
  <c r="AD17" i="15" s="1"/>
  <c r="AI17" i="15" s="1"/>
  <c r="AN17" i="15" s="1"/>
  <c r="AS17" i="15" s="1"/>
  <c r="AX17" i="15" s="1"/>
  <c r="BC17" i="15" s="1"/>
  <c r="BH17" i="15" s="1"/>
  <c r="BM17" i="15" s="1"/>
  <c r="BR17" i="15" s="1"/>
  <c r="N17" i="15"/>
  <c r="S17" i="15" s="1"/>
  <c r="X17" i="15" s="1"/>
  <c r="AC17" i="15" s="1"/>
  <c r="AH17" i="15" s="1"/>
  <c r="AM17" i="15" s="1"/>
  <c r="AR17" i="15" s="1"/>
  <c r="AW17" i="15" s="1"/>
  <c r="BB17" i="15" s="1"/>
  <c r="BG17" i="15" s="1"/>
  <c r="BL17" i="15" s="1"/>
  <c r="BQ17" i="15" s="1"/>
  <c r="M17" i="15"/>
  <c r="R17" i="15" s="1"/>
  <c r="W17" i="15" s="1"/>
  <c r="AB17" i="15" s="1"/>
  <c r="AG17" i="15" s="1"/>
  <c r="AL17" i="15" s="1"/>
  <c r="AQ17" i="15" s="1"/>
  <c r="AV17" i="15" s="1"/>
  <c r="BA17" i="15" s="1"/>
  <c r="BF17" i="15" s="1"/>
  <c r="BK17" i="15" s="1"/>
  <c r="BP17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BI33" i="17" l="1"/>
  <c r="F65" i="4"/>
  <c r="F64" i="4"/>
  <c r="F63" i="4"/>
  <c r="E64" i="4"/>
  <c r="E65" i="4"/>
  <c r="E63" i="4"/>
  <c r="D65" i="4"/>
  <c r="D64" i="4"/>
  <c r="D63" i="4"/>
  <c r="BN33" i="17" l="1"/>
  <c r="K64" i="4"/>
  <c r="K65" i="4"/>
  <c r="K63" i="4"/>
  <c r="Q86" i="15"/>
  <c r="R86" i="15"/>
  <c r="S86" i="15"/>
  <c r="T86" i="15"/>
  <c r="V86" i="15"/>
  <c r="W86" i="15"/>
  <c r="X86" i="15"/>
  <c r="Y86" i="15"/>
  <c r="AA86" i="15"/>
  <c r="AB86" i="15"/>
  <c r="AC86" i="15"/>
  <c r="AD86" i="15"/>
  <c r="AF86" i="15"/>
  <c r="AG86" i="15"/>
  <c r="AH86" i="15"/>
  <c r="AI86" i="15"/>
  <c r="AK86" i="15"/>
  <c r="AL86" i="15"/>
  <c r="AM86" i="15"/>
  <c r="AN86" i="15"/>
  <c r="AP86" i="15"/>
  <c r="AQ86" i="15"/>
  <c r="AR86" i="15"/>
  <c r="AS86" i="15"/>
  <c r="AU86" i="15"/>
  <c r="AV86" i="15"/>
  <c r="AW86" i="15"/>
  <c r="AX86" i="15"/>
  <c r="AZ86" i="15"/>
  <c r="BA86" i="15"/>
  <c r="BB86" i="15"/>
  <c r="BC86" i="15"/>
  <c r="BE86" i="15"/>
  <c r="BF86" i="15"/>
  <c r="BG86" i="15"/>
  <c r="BH86" i="15"/>
  <c r="BJ86" i="15"/>
  <c r="BK86" i="15"/>
  <c r="BL86" i="15"/>
  <c r="BM86" i="15"/>
  <c r="BO86" i="15"/>
  <c r="BP86" i="15"/>
  <c r="BQ86" i="15"/>
  <c r="BR86" i="15"/>
  <c r="M86" i="15"/>
  <c r="N86" i="15"/>
  <c r="O86" i="15"/>
  <c r="Q77" i="15"/>
  <c r="R77" i="15"/>
  <c r="S77" i="15"/>
  <c r="T77" i="15"/>
  <c r="V77" i="15"/>
  <c r="W77" i="15"/>
  <c r="X77" i="15"/>
  <c r="Y77" i="15"/>
  <c r="AA77" i="15"/>
  <c r="AB77" i="15"/>
  <c r="AC77" i="15"/>
  <c r="AD77" i="15"/>
  <c r="AF77" i="15"/>
  <c r="AG77" i="15"/>
  <c r="AH77" i="15"/>
  <c r="AI77" i="15"/>
  <c r="AK77" i="15"/>
  <c r="AL77" i="15"/>
  <c r="AM77" i="15"/>
  <c r="AN77" i="15"/>
  <c r="AP77" i="15"/>
  <c r="AQ77" i="15"/>
  <c r="AR77" i="15"/>
  <c r="AS77" i="15"/>
  <c r="AU77" i="15"/>
  <c r="AV77" i="15"/>
  <c r="AW77" i="15"/>
  <c r="AX77" i="15"/>
  <c r="AZ77" i="15"/>
  <c r="BA77" i="15"/>
  <c r="BB77" i="15"/>
  <c r="BC77" i="15"/>
  <c r="BE77" i="15"/>
  <c r="BF77" i="15"/>
  <c r="BG77" i="15"/>
  <c r="BH77" i="15"/>
  <c r="BJ77" i="15"/>
  <c r="BK77" i="15"/>
  <c r="BL77" i="15"/>
  <c r="BM77" i="15"/>
  <c r="BO77" i="15"/>
  <c r="BP77" i="15"/>
  <c r="BQ77" i="15"/>
  <c r="BR77" i="15"/>
  <c r="M77" i="15"/>
  <c r="N77" i="15"/>
  <c r="O77" i="15"/>
  <c r="Q64" i="15"/>
  <c r="R64" i="15"/>
  <c r="S64" i="15"/>
  <c r="T64" i="15"/>
  <c r="V64" i="15"/>
  <c r="W64" i="15"/>
  <c r="X64" i="15"/>
  <c r="Y64" i="15"/>
  <c r="AA64" i="15"/>
  <c r="AB64" i="15"/>
  <c r="AC64" i="15"/>
  <c r="AD64" i="15"/>
  <c r="AF64" i="15"/>
  <c r="AG64" i="15"/>
  <c r="AH64" i="15"/>
  <c r="AI64" i="15"/>
  <c r="AK64" i="15"/>
  <c r="AL64" i="15"/>
  <c r="AM64" i="15"/>
  <c r="AN64" i="15"/>
  <c r="AP64" i="15"/>
  <c r="AQ64" i="15"/>
  <c r="AR64" i="15"/>
  <c r="AS64" i="15"/>
  <c r="AU64" i="15"/>
  <c r="AV64" i="15"/>
  <c r="AW64" i="15"/>
  <c r="AX64" i="15"/>
  <c r="AZ64" i="15"/>
  <c r="BA64" i="15"/>
  <c r="BB64" i="15"/>
  <c r="BC64" i="15"/>
  <c r="BE64" i="15"/>
  <c r="BF64" i="15"/>
  <c r="BG64" i="15"/>
  <c r="BH64" i="15"/>
  <c r="BJ64" i="15"/>
  <c r="BK64" i="15"/>
  <c r="BL64" i="15"/>
  <c r="BM64" i="15"/>
  <c r="BO64" i="15"/>
  <c r="BP64" i="15"/>
  <c r="BQ64" i="15"/>
  <c r="BR64" i="15"/>
  <c r="M64" i="15"/>
  <c r="N64" i="15"/>
  <c r="O64" i="15"/>
  <c r="Q52" i="15"/>
  <c r="R52" i="15"/>
  <c r="S52" i="15"/>
  <c r="T52" i="15"/>
  <c r="V52" i="15"/>
  <c r="W52" i="15"/>
  <c r="X52" i="15"/>
  <c r="Y52" i="15"/>
  <c r="AA52" i="15"/>
  <c r="AB52" i="15"/>
  <c r="AC52" i="15"/>
  <c r="AD52" i="15"/>
  <c r="AF52" i="15"/>
  <c r="AG52" i="15"/>
  <c r="AH52" i="15"/>
  <c r="AI52" i="15"/>
  <c r="AK52" i="15"/>
  <c r="AL52" i="15"/>
  <c r="AM52" i="15"/>
  <c r="AN52" i="15"/>
  <c r="AP52" i="15"/>
  <c r="AQ52" i="15"/>
  <c r="AR52" i="15"/>
  <c r="AS52" i="15"/>
  <c r="AU52" i="15"/>
  <c r="AV52" i="15"/>
  <c r="AW52" i="15"/>
  <c r="AX52" i="15"/>
  <c r="AZ52" i="15"/>
  <c r="BA52" i="15"/>
  <c r="BB52" i="15"/>
  <c r="BC52" i="15"/>
  <c r="BE52" i="15"/>
  <c r="BF52" i="15"/>
  <c r="BG52" i="15"/>
  <c r="BH52" i="15"/>
  <c r="BJ52" i="15"/>
  <c r="BK52" i="15"/>
  <c r="BL52" i="15"/>
  <c r="BM52" i="15"/>
  <c r="BO52" i="15"/>
  <c r="BP52" i="15"/>
  <c r="BQ52" i="15"/>
  <c r="BR52" i="15"/>
  <c r="M52" i="15"/>
  <c r="N52" i="15"/>
  <c r="O52" i="15"/>
  <c r="Q42" i="15"/>
  <c r="R42" i="15"/>
  <c r="S42" i="15"/>
  <c r="T42" i="15"/>
  <c r="V42" i="15"/>
  <c r="W42" i="15"/>
  <c r="X42" i="15"/>
  <c r="Y42" i="15"/>
  <c r="AA42" i="15"/>
  <c r="AB42" i="15"/>
  <c r="AC42" i="15"/>
  <c r="AD42" i="15"/>
  <c r="AF42" i="15"/>
  <c r="AG42" i="15"/>
  <c r="AH42" i="15"/>
  <c r="AI42" i="15"/>
  <c r="AK42" i="15"/>
  <c r="AL42" i="15"/>
  <c r="AM42" i="15"/>
  <c r="AN42" i="15"/>
  <c r="AP42" i="15"/>
  <c r="AQ42" i="15"/>
  <c r="AR42" i="15"/>
  <c r="AS42" i="15"/>
  <c r="AU42" i="15"/>
  <c r="AV42" i="15"/>
  <c r="AW42" i="15"/>
  <c r="AX42" i="15"/>
  <c r="AZ42" i="15"/>
  <c r="BA42" i="15"/>
  <c r="BB42" i="15"/>
  <c r="BC42" i="15"/>
  <c r="BE42" i="15"/>
  <c r="BF42" i="15"/>
  <c r="BG42" i="15"/>
  <c r="BH42" i="15"/>
  <c r="BJ42" i="15"/>
  <c r="BK42" i="15"/>
  <c r="BL42" i="15"/>
  <c r="BM42" i="15"/>
  <c r="BO42" i="15"/>
  <c r="BP42" i="15"/>
  <c r="BQ42" i="15"/>
  <c r="BR42" i="15"/>
  <c r="M42" i="15"/>
  <c r="N42" i="15"/>
  <c r="O42" i="15"/>
  <c r="Q26" i="15"/>
  <c r="R26" i="15"/>
  <c r="S26" i="15"/>
  <c r="T26" i="15"/>
  <c r="V26" i="15"/>
  <c r="W26" i="15"/>
  <c r="X26" i="15"/>
  <c r="Y26" i="15"/>
  <c r="AA26" i="15"/>
  <c r="AB26" i="15"/>
  <c r="AC26" i="15"/>
  <c r="AD26" i="15"/>
  <c r="AF26" i="15"/>
  <c r="AG26" i="15"/>
  <c r="AH26" i="15"/>
  <c r="AI26" i="15"/>
  <c r="AK26" i="15"/>
  <c r="AL26" i="15"/>
  <c r="AM26" i="15"/>
  <c r="AN26" i="15"/>
  <c r="AP26" i="15"/>
  <c r="AQ26" i="15"/>
  <c r="AR26" i="15"/>
  <c r="AS26" i="15"/>
  <c r="AU26" i="15"/>
  <c r="AV26" i="15"/>
  <c r="AW26" i="15"/>
  <c r="AX26" i="15"/>
  <c r="AZ26" i="15"/>
  <c r="BA26" i="15"/>
  <c r="BB26" i="15"/>
  <c r="BC26" i="15"/>
  <c r="BE26" i="15"/>
  <c r="BF26" i="15"/>
  <c r="BG26" i="15"/>
  <c r="BH26" i="15"/>
  <c r="BJ26" i="15"/>
  <c r="BK26" i="15"/>
  <c r="BL26" i="15"/>
  <c r="BM26" i="15"/>
  <c r="BO26" i="15"/>
  <c r="BP26" i="15"/>
  <c r="BQ26" i="15"/>
  <c r="BR26" i="15"/>
  <c r="M26" i="15"/>
  <c r="N26" i="15"/>
  <c r="O26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5" i="15"/>
  <c r="P17" i="15" s="1"/>
  <c r="P19" i="15"/>
  <c r="P21" i="15" s="1"/>
  <c r="P11" i="15"/>
  <c r="P13" i="15" s="1"/>
  <c r="P10" i="15"/>
  <c r="U10" i="15" s="1"/>
  <c r="Z10" i="15" s="1"/>
  <c r="AE10" i="15" s="1"/>
  <c r="P25" i="15"/>
  <c r="P24" i="15"/>
  <c r="P23" i="15"/>
  <c r="U23" i="15" s="1"/>
  <c r="Z23" i="15" s="1"/>
  <c r="P31" i="15"/>
  <c r="P32" i="15"/>
  <c r="P33" i="15"/>
  <c r="P35" i="15"/>
  <c r="P36" i="15"/>
  <c r="P37" i="15"/>
  <c r="P38" i="15"/>
  <c r="P39" i="15"/>
  <c r="P40" i="15"/>
  <c r="P41" i="15"/>
  <c r="P30" i="15"/>
  <c r="P29" i="15"/>
  <c r="P47" i="15"/>
  <c r="P48" i="15"/>
  <c r="P49" i="15"/>
  <c r="P50" i="15"/>
  <c r="P51" i="15"/>
  <c r="P46" i="15"/>
  <c r="P45" i="15"/>
  <c r="U45" i="15" s="1"/>
  <c r="P57" i="15"/>
  <c r="P58" i="15"/>
  <c r="P59" i="15"/>
  <c r="P60" i="15"/>
  <c r="P61" i="15"/>
  <c r="P62" i="15"/>
  <c r="P63" i="15"/>
  <c r="P56" i="15"/>
  <c r="P55" i="15"/>
  <c r="U55" i="15" s="1"/>
  <c r="P69" i="15"/>
  <c r="P70" i="15"/>
  <c r="P71" i="15"/>
  <c r="P72" i="15"/>
  <c r="P73" i="15"/>
  <c r="P74" i="15"/>
  <c r="P75" i="15"/>
  <c r="P76" i="15"/>
  <c r="P68" i="15"/>
  <c r="P67" i="15"/>
  <c r="U67" i="15" s="1"/>
  <c r="P82" i="15"/>
  <c r="P83" i="15"/>
  <c r="P84" i="15"/>
  <c r="P85" i="15"/>
  <c r="P81" i="15"/>
  <c r="P80" i="15"/>
  <c r="U80" i="15" s="1"/>
  <c r="H8" i="15"/>
  <c r="H27" i="15"/>
  <c r="H43" i="15"/>
  <c r="H53" i="15"/>
  <c r="H65" i="15"/>
  <c r="H78" i="15"/>
  <c r="H87" i="15"/>
  <c r="I4" i="15"/>
  <c r="I5" i="15"/>
  <c r="I6" i="15"/>
  <c r="I10" i="15"/>
  <c r="I11" i="15"/>
  <c r="G63" i="4" s="1"/>
  <c r="H63" i="4" s="1"/>
  <c r="I15" i="15"/>
  <c r="I19" i="15"/>
  <c r="G65" i="4" s="1"/>
  <c r="H65" i="4" s="1"/>
  <c r="I23" i="15"/>
  <c r="I24" i="15"/>
  <c r="I25" i="15"/>
  <c r="I29" i="15"/>
  <c r="I30" i="15"/>
  <c r="I31" i="15"/>
  <c r="I32" i="15"/>
  <c r="I33" i="15"/>
  <c r="I35" i="15"/>
  <c r="I36" i="15"/>
  <c r="I37" i="15"/>
  <c r="I38" i="15"/>
  <c r="I39" i="15"/>
  <c r="I40" i="15"/>
  <c r="I41" i="15"/>
  <c r="I45" i="15"/>
  <c r="I46" i="15"/>
  <c r="I47" i="15"/>
  <c r="I48" i="15"/>
  <c r="I49" i="15"/>
  <c r="I50" i="15"/>
  <c r="I51" i="15"/>
  <c r="I55" i="15"/>
  <c r="I56" i="15"/>
  <c r="I57" i="15"/>
  <c r="I58" i="15"/>
  <c r="I59" i="15"/>
  <c r="I60" i="15"/>
  <c r="I61" i="15"/>
  <c r="I62" i="15"/>
  <c r="I63" i="15"/>
  <c r="I67" i="15"/>
  <c r="I68" i="15"/>
  <c r="I69" i="15"/>
  <c r="I70" i="15"/>
  <c r="I71" i="15"/>
  <c r="I72" i="15"/>
  <c r="I73" i="15"/>
  <c r="I74" i="15"/>
  <c r="I75" i="15"/>
  <c r="I76" i="15"/>
  <c r="I80" i="15"/>
  <c r="I81" i="15"/>
  <c r="I82" i="15"/>
  <c r="I83" i="15"/>
  <c r="I84" i="15"/>
  <c r="I85" i="15"/>
  <c r="I3" i="15"/>
  <c r="Q18" i="18"/>
  <c r="R18" i="18"/>
  <c r="S18" i="18"/>
  <c r="T18" i="18"/>
  <c r="V18" i="18"/>
  <c r="W18" i="18"/>
  <c r="X18" i="18"/>
  <c r="Y18" i="18"/>
  <c r="AA18" i="18"/>
  <c r="AB18" i="18"/>
  <c r="AC18" i="18"/>
  <c r="AD18" i="18"/>
  <c r="AF18" i="18"/>
  <c r="AG18" i="18"/>
  <c r="AH18" i="18"/>
  <c r="AI18" i="18"/>
  <c r="AK18" i="18"/>
  <c r="AL18" i="18"/>
  <c r="AM18" i="18"/>
  <c r="AN18" i="18"/>
  <c r="AP18" i="18"/>
  <c r="AQ18" i="18"/>
  <c r="AR18" i="18"/>
  <c r="AS18" i="18"/>
  <c r="AU18" i="18"/>
  <c r="AV18" i="18"/>
  <c r="AW18" i="18"/>
  <c r="AX18" i="18"/>
  <c r="AZ18" i="18"/>
  <c r="BA18" i="18"/>
  <c r="BB18" i="18"/>
  <c r="BC18" i="18"/>
  <c r="BE18" i="18"/>
  <c r="BF18" i="18"/>
  <c r="BG18" i="18"/>
  <c r="BH18" i="18"/>
  <c r="BJ18" i="18"/>
  <c r="BK18" i="18"/>
  <c r="BL18" i="18"/>
  <c r="BM18" i="18"/>
  <c r="BO18" i="18"/>
  <c r="BP18" i="18"/>
  <c r="BQ18" i="18"/>
  <c r="BR18" i="18"/>
  <c r="M18" i="18"/>
  <c r="N18" i="18"/>
  <c r="O18" i="18"/>
  <c r="P16" i="18"/>
  <c r="P17" i="18"/>
  <c r="P15" i="18"/>
  <c r="P14" i="18"/>
  <c r="H19" i="18"/>
  <c r="I15" i="18"/>
  <c r="I16" i="18"/>
  <c r="I17" i="18"/>
  <c r="I14" i="18"/>
  <c r="Q11" i="18"/>
  <c r="R11" i="18"/>
  <c r="S11" i="18"/>
  <c r="T11" i="18"/>
  <c r="V11" i="18"/>
  <c r="W11" i="18"/>
  <c r="X11" i="18"/>
  <c r="Y11" i="18"/>
  <c r="AA11" i="18"/>
  <c r="AB11" i="18"/>
  <c r="AC11" i="18"/>
  <c r="AD11" i="18"/>
  <c r="AF11" i="18"/>
  <c r="AG11" i="18"/>
  <c r="AH11" i="18"/>
  <c r="AI11" i="18"/>
  <c r="AK11" i="18"/>
  <c r="AL11" i="18"/>
  <c r="AM11" i="18"/>
  <c r="AN11" i="18"/>
  <c r="AP11" i="18"/>
  <c r="AQ11" i="18"/>
  <c r="AR11" i="18"/>
  <c r="AS11" i="18"/>
  <c r="AU11" i="18"/>
  <c r="AV11" i="18"/>
  <c r="AW11" i="18"/>
  <c r="AX11" i="18"/>
  <c r="AZ11" i="18"/>
  <c r="BA11" i="18"/>
  <c r="BB11" i="18"/>
  <c r="BC11" i="18"/>
  <c r="BE11" i="18"/>
  <c r="BF11" i="18"/>
  <c r="BG11" i="18"/>
  <c r="BH11" i="18"/>
  <c r="BJ11" i="18"/>
  <c r="BK11" i="18"/>
  <c r="BL11" i="18"/>
  <c r="BM11" i="18"/>
  <c r="BO11" i="18"/>
  <c r="BP11" i="18"/>
  <c r="BQ11" i="18"/>
  <c r="BR11" i="18"/>
  <c r="M11" i="18"/>
  <c r="N11" i="18"/>
  <c r="O11" i="18"/>
  <c r="P5" i="18"/>
  <c r="P6" i="18"/>
  <c r="P7" i="18"/>
  <c r="P8" i="18"/>
  <c r="P9" i="18"/>
  <c r="P10" i="18"/>
  <c r="P4" i="18"/>
  <c r="P3" i="18"/>
  <c r="H12" i="18"/>
  <c r="I4" i="18"/>
  <c r="I5" i="18"/>
  <c r="I6" i="18"/>
  <c r="I7" i="18"/>
  <c r="I8" i="18"/>
  <c r="I9" i="18"/>
  <c r="I10" i="18"/>
  <c r="I3" i="18"/>
  <c r="Q27" i="19"/>
  <c r="R27" i="19"/>
  <c r="S27" i="19"/>
  <c r="T27" i="19"/>
  <c r="V27" i="19"/>
  <c r="W27" i="19"/>
  <c r="X27" i="19"/>
  <c r="Y27" i="19"/>
  <c r="AA27" i="19"/>
  <c r="AB27" i="19"/>
  <c r="AC27" i="19"/>
  <c r="AD27" i="19"/>
  <c r="AF27" i="19"/>
  <c r="AG27" i="19"/>
  <c r="AH27" i="19"/>
  <c r="AI27" i="19"/>
  <c r="AK27" i="19"/>
  <c r="AL27" i="19"/>
  <c r="AM27" i="19"/>
  <c r="AN27" i="19"/>
  <c r="AP27" i="19"/>
  <c r="AQ27" i="19"/>
  <c r="AR27" i="19"/>
  <c r="AS27" i="19"/>
  <c r="AU27" i="19"/>
  <c r="AV27" i="19"/>
  <c r="AW27" i="19"/>
  <c r="AX27" i="19"/>
  <c r="AZ27" i="19"/>
  <c r="BA27" i="19"/>
  <c r="BB27" i="19"/>
  <c r="BC27" i="19"/>
  <c r="BE27" i="19"/>
  <c r="BF27" i="19"/>
  <c r="BG27" i="19"/>
  <c r="BH27" i="19"/>
  <c r="BJ27" i="19"/>
  <c r="BK27" i="19"/>
  <c r="BL27" i="19"/>
  <c r="BM27" i="19"/>
  <c r="BO27" i="19"/>
  <c r="BP27" i="19"/>
  <c r="BQ27" i="19"/>
  <c r="BR27" i="19"/>
  <c r="P15" i="19"/>
  <c r="P16" i="19"/>
  <c r="P17" i="19"/>
  <c r="P18" i="19"/>
  <c r="P19" i="19"/>
  <c r="P20" i="19"/>
  <c r="P21" i="19"/>
  <c r="P22" i="19"/>
  <c r="P23" i="19"/>
  <c r="P24" i="19"/>
  <c r="P25" i="19"/>
  <c r="U25" i="19" s="1"/>
  <c r="P26" i="19"/>
  <c r="U26" i="19" s="1"/>
  <c r="P14" i="19"/>
  <c r="H28" i="19"/>
  <c r="P13" i="19"/>
  <c r="U13" i="19" s="1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13" i="19"/>
  <c r="Q10" i="19"/>
  <c r="R10" i="19"/>
  <c r="S10" i="19"/>
  <c r="T10" i="19"/>
  <c r="V10" i="19"/>
  <c r="W10" i="19"/>
  <c r="X10" i="19"/>
  <c r="Y10" i="19"/>
  <c r="AA10" i="19"/>
  <c r="AB10" i="19"/>
  <c r="AC10" i="19"/>
  <c r="AD10" i="19"/>
  <c r="AF10" i="19"/>
  <c r="AG10" i="19"/>
  <c r="AH10" i="19"/>
  <c r="AI10" i="19"/>
  <c r="AK10" i="19"/>
  <c r="AL10" i="19"/>
  <c r="AM10" i="19"/>
  <c r="AN10" i="19"/>
  <c r="AP10" i="19"/>
  <c r="AQ10" i="19"/>
  <c r="AR10" i="19"/>
  <c r="AS10" i="19"/>
  <c r="AU10" i="19"/>
  <c r="AV10" i="19"/>
  <c r="AW10" i="19"/>
  <c r="AX10" i="19"/>
  <c r="AZ10" i="19"/>
  <c r="BA10" i="19"/>
  <c r="BB10" i="19"/>
  <c r="BC10" i="19"/>
  <c r="BE10" i="19"/>
  <c r="BF10" i="19"/>
  <c r="BG10" i="19"/>
  <c r="BH10" i="19"/>
  <c r="BJ10" i="19"/>
  <c r="BK10" i="19"/>
  <c r="BL10" i="19"/>
  <c r="BM10" i="19"/>
  <c r="BO10" i="19"/>
  <c r="BP10" i="19"/>
  <c r="BQ10" i="19"/>
  <c r="BR10" i="19"/>
  <c r="P5" i="19"/>
  <c r="P6" i="19"/>
  <c r="P7" i="19"/>
  <c r="P8" i="19"/>
  <c r="P9" i="19"/>
  <c r="P4" i="19"/>
  <c r="P3" i="19"/>
  <c r="U3" i="19" s="1"/>
  <c r="Z3" i="19" s="1"/>
  <c r="AE3" i="19" s="1"/>
  <c r="AJ3" i="19" s="1"/>
  <c r="AO3" i="19" s="1"/>
  <c r="H11" i="19"/>
  <c r="I4" i="19"/>
  <c r="I5" i="19"/>
  <c r="I6" i="19"/>
  <c r="I7" i="19"/>
  <c r="I8" i="19"/>
  <c r="I9" i="19"/>
  <c r="I3" i="19"/>
  <c r="Q13" i="20"/>
  <c r="R13" i="20"/>
  <c r="S13" i="20"/>
  <c r="T13" i="20"/>
  <c r="V13" i="20"/>
  <c r="W13" i="20"/>
  <c r="X13" i="20"/>
  <c r="Y13" i="20"/>
  <c r="AA13" i="20"/>
  <c r="AB13" i="20"/>
  <c r="AC13" i="20"/>
  <c r="AD13" i="20"/>
  <c r="AF13" i="20"/>
  <c r="AG13" i="20"/>
  <c r="AH13" i="20"/>
  <c r="AI13" i="20"/>
  <c r="AK13" i="20"/>
  <c r="AL13" i="20"/>
  <c r="AM13" i="20"/>
  <c r="AN13" i="20"/>
  <c r="AP13" i="20"/>
  <c r="AQ13" i="20"/>
  <c r="AR13" i="20"/>
  <c r="AS13" i="20"/>
  <c r="AU13" i="20"/>
  <c r="AV13" i="20"/>
  <c r="AW13" i="20"/>
  <c r="AX13" i="20"/>
  <c r="AZ13" i="20"/>
  <c r="BA13" i="20"/>
  <c r="BB13" i="20"/>
  <c r="BC13" i="20"/>
  <c r="BE13" i="20"/>
  <c r="BF13" i="20"/>
  <c r="BG13" i="20"/>
  <c r="BH13" i="20"/>
  <c r="BJ13" i="20"/>
  <c r="BK13" i="20"/>
  <c r="BL13" i="20"/>
  <c r="BM13" i="20"/>
  <c r="BO13" i="20"/>
  <c r="BP13" i="20"/>
  <c r="BQ13" i="20"/>
  <c r="BR13" i="20"/>
  <c r="H14" i="20"/>
  <c r="J14" i="20"/>
  <c r="P5" i="20"/>
  <c r="P6" i="20"/>
  <c r="P7" i="20"/>
  <c r="P8" i="20"/>
  <c r="P9" i="20"/>
  <c r="P10" i="20"/>
  <c r="P11" i="20"/>
  <c r="P12" i="20"/>
  <c r="P4" i="20"/>
  <c r="P3" i="20"/>
  <c r="U3" i="20" s="1"/>
  <c r="I4" i="20"/>
  <c r="I5" i="20"/>
  <c r="I6" i="20"/>
  <c r="I7" i="20"/>
  <c r="I8" i="20"/>
  <c r="I9" i="20"/>
  <c r="I10" i="20"/>
  <c r="I11" i="20"/>
  <c r="I12" i="20"/>
  <c r="I3" i="20"/>
  <c r="Q36" i="21"/>
  <c r="R36" i="21"/>
  <c r="S36" i="21"/>
  <c r="T36" i="21"/>
  <c r="V36" i="21"/>
  <c r="W36" i="21"/>
  <c r="X36" i="21"/>
  <c r="Y36" i="21"/>
  <c r="AA36" i="21"/>
  <c r="AB36" i="21"/>
  <c r="AC36" i="21"/>
  <c r="AD36" i="21"/>
  <c r="AF36" i="21"/>
  <c r="AG36" i="21"/>
  <c r="AH36" i="21"/>
  <c r="AI36" i="21"/>
  <c r="AK36" i="21"/>
  <c r="AL36" i="21"/>
  <c r="AM36" i="21"/>
  <c r="AN36" i="21"/>
  <c r="AP36" i="21"/>
  <c r="AQ36" i="21"/>
  <c r="AR36" i="21"/>
  <c r="AS36" i="21"/>
  <c r="AU36" i="21"/>
  <c r="AV36" i="21"/>
  <c r="AW36" i="21"/>
  <c r="AX36" i="21"/>
  <c r="AZ36" i="21"/>
  <c r="BA36" i="21"/>
  <c r="BB36" i="21"/>
  <c r="BC36" i="21"/>
  <c r="BE36" i="21"/>
  <c r="BF36" i="21"/>
  <c r="BG36" i="21"/>
  <c r="BH36" i="21"/>
  <c r="BJ36" i="21"/>
  <c r="BK36" i="21"/>
  <c r="BL36" i="21"/>
  <c r="BM36" i="21"/>
  <c r="BO36" i="21"/>
  <c r="BP36" i="21"/>
  <c r="BQ36" i="21"/>
  <c r="BR36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21" i="21"/>
  <c r="P20" i="21"/>
  <c r="H37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20" i="21"/>
  <c r="P16" i="21"/>
  <c r="H18" i="21"/>
  <c r="I16" i="21"/>
  <c r="BO12" i="21"/>
  <c r="BP12" i="21"/>
  <c r="BQ12" i="21"/>
  <c r="BR12" i="21"/>
  <c r="Q12" i="21"/>
  <c r="R12" i="21"/>
  <c r="S12" i="21"/>
  <c r="T12" i="21"/>
  <c r="V12" i="21"/>
  <c r="W12" i="21"/>
  <c r="X12" i="21"/>
  <c r="Y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5" i="21"/>
  <c r="P6" i="21"/>
  <c r="P7" i="21"/>
  <c r="P8" i="21"/>
  <c r="P9" i="21"/>
  <c r="P10" i="21"/>
  <c r="P11" i="21"/>
  <c r="P4" i="21"/>
  <c r="I4" i="21"/>
  <c r="I5" i="21"/>
  <c r="I6" i="21"/>
  <c r="I7" i="21"/>
  <c r="I8" i="21"/>
  <c r="I9" i="21"/>
  <c r="I10" i="21"/>
  <c r="I11" i="21"/>
  <c r="I3" i="21"/>
  <c r="Q92" i="14"/>
  <c r="R92" i="14"/>
  <c r="S92" i="14"/>
  <c r="T92" i="14"/>
  <c r="V92" i="14"/>
  <c r="W92" i="14"/>
  <c r="X92" i="14"/>
  <c r="Y92" i="14"/>
  <c r="AA92" i="14"/>
  <c r="AB92" i="14"/>
  <c r="AC92" i="14"/>
  <c r="AD92" i="14"/>
  <c r="AF92" i="14"/>
  <c r="AG92" i="14"/>
  <c r="AH92" i="14"/>
  <c r="AI92" i="14"/>
  <c r="AK92" i="14"/>
  <c r="AL92" i="14"/>
  <c r="AM92" i="14"/>
  <c r="AN92" i="14"/>
  <c r="AP92" i="14"/>
  <c r="AQ92" i="14"/>
  <c r="AR92" i="14"/>
  <c r="AS92" i="14"/>
  <c r="AU92" i="14"/>
  <c r="AV92" i="14"/>
  <c r="AW92" i="14"/>
  <c r="AX92" i="14"/>
  <c r="AZ92" i="14"/>
  <c r="BA92" i="14"/>
  <c r="BB92" i="14"/>
  <c r="BC92" i="14"/>
  <c r="BE92" i="14"/>
  <c r="BF92" i="14"/>
  <c r="BG92" i="14"/>
  <c r="BH92" i="14"/>
  <c r="BJ92" i="14"/>
  <c r="BK92" i="14"/>
  <c r="BL92" i="14"/>
  <c r="BM92" i="14"/>
  <c r="BO92" i="14"/>
  <c r="BP92" i="14"/>
  <c r="BQ92" i="14"/>
  <c r="BR92" i="14"/>
  <c r="J93" i="14"/>
  <c r="H93" i="14"/>
  <c r="P87" i="14"/>
  <c r="P88" i="14"/>
  <c r="P89" i="14"/>
  <c r="P90" i="14"/>
  <c r="P91" i="14"/>
  <c r="P86" i="14"/>
  <c r="P85" i="14"/>
  <c r="U85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7" i="14"/>
  <c r="R37" i="14"/>
  <c r="S37" i="14"/>
  <c r="T37" i="14"/>
  <c r="V37" i="14"/>
  <c r="W37" i="14"/>
  <c r="X37" i="14"/>
  <c r="Y37" i="14"/>
  <c r="AA37" i="14"/>
  <c r="AB37" i="14"/>
  <c r="AC37" i="14"/>
  <c r="AD37" i="14"/>
  <c r="AF37" i="14"/>
  <c r="AG37" i="14"/>
  <c r="AH37" i="14"/>
  <c r="AI37" i="14"/>
  <c r="AK37" i="14"/>
  <c r="AL37" i="14"/>
  <c r="AM37" i="14"/>
  <c r="AN37" i="14"/>
  <c r="AP37" i="14"/>
  <c r="AQ37" i="14"/>
  <c r="AR37" i="14"/>
  <c r="AS37" i="14"/>
  <c r="AU37" i="14"/>
  <c r="AV37" i="14"/>
  <c r="AW37" i="14"/>
  <c r="AX37" i="14"/>
  <c r="AZ37" i="14"/>
  <c r="BA37" i="14"/>
  <c r="BB37" i="14"/>
  <c r="BC37" i="14"/>
  <c r="BE37" i="14"/>
  <c r="BF37" i="14"/>
  <c r="BG37" i="14"/>
  <c r="BH37" i="14"/>
  <c r="BJ37" i="14"/>
  <c r="BK37" i="14"/>
  <c r="BL37" i="14"/>
  <c r="BM37" i="14"/>
  <c r="BO37" i="14"/>
  <c r="BP37" i="14"/>
  <c r="BQ37" i="14"/>
  <c r="BR37" i="14"/>
  <c r="Q57" i="14"/>
  <c r="R57" i="14"/>
  <c r="S57" i="14"/>
  <c r="T57" i="14"/>
  <c r="V57" i="14"/>
  <c r="W57" i="14"/>
  <c r="X57" i="14"/>
  <c r="Y57" i="14"/>
  <c r="AA57" i="14"/>
  <c r="AB57" i="14"/>
  <c r="AC57" i="14"/>
  <c r="AD57" i="14"/>
  <c r="AF57" i="14"/>
  <c r="AG57" i="14"/>
  <c r="AH57" i="14"/>
  <c r="AI57" i="14"/>
  <c r="AK57" i="14"/>
  <c r="AL57" i="14"/>
  <c r="AM57" i="14"/>
  <c r="AN57" i="14"/>
  <c r="AP57" i="14"/>
  <c r="AQ57" i="14"/>
  <c r="AR57" i="14"/>
  <c r="AS57" i="14"/>
  <c r="AU57" i="14"/>
  <c r="AV57" i="14"/>
  <c r="AW57" i="14"/>
  <c r="AX57" i="14"/>
  <c r="AZ57" i="14"/>
  <c r="BA57" i="14"/>
  <c r="BB57" i="14"/>
  <c r="BC57" i="14"/>
  <c r="BE57" i="14"/>
  <c r="BF57" i="14"/>
  <c r="BG57" i="14"/>
  <c r="BH57" i="14"/>
  <c r="BJ57" i="14"/>
  <c r="BK57" i="14"/>
  <c r="BL57" i="14"/>
  <c r="BM57" i="14"/>
  <c r="BO57" i="14"/>
  <c r="BP57" i="14"/>
  <c r="BQ57" i="14"/>
  <c r="BR57" i="14"/>
  <c r="Q69" i="14"/>
  <c r="R69" i="14"/>
  <c r="S69" i="14"/>
  <c r="T69" i="14"/>
  <c r="V69" i="14"/>
  <c r="W69" i="14"/>
  <c r="X69" i="14"/>
  <c r="Y69" i="14"/>
  <c r="AA69" i="14"/>
  <c r="AB69" i="14"/>
  <c r="AC69" i="14"/>
  <c r="AD69" i="14"/>
  <c r="AF69" i="14"/>
  <c r="AG69" i="14"/>
  <c r="AH69" i="14"/>
  <c r="AI69" i="14"/>
  <c r="AK69" i="14"/>
  <c r="AL69" i="14"/>
  <c r="AM69" i="14"/>
  <c r="AN69" i="14"/>
  <c r="AP69" i="14"/>
  <c r="AQ69" i="14"/>
  <c r="AR69" i="14"/>
  <c r="AS69" i="14"/>
  <c r="AU69" i="14"/>
  <c r="AV69" i="14"/>
  <c r="AW69" i="14"/>
  <c r="AX69" i="14"/>
  <c r="AZ69" i="14"/>
  <c r="BA69" i="14"/>
  <c r="BB69" i="14"/>
  <c r="BC69" i="14"/>
  <c r="BE69" i="14"/>
  <c r="BF69" i="14"/>
  <c r="BG69" i="14"/>
  <c r="BH69" i="14"/>
  <c r="BJ69" i="14"/>
  <c r="BK69" i="14"/>
  <c r="BL69" i="14"/>
  <c r="BM69" i="14"/>
  <c r="BO69" i="14"/>
  <c r="BP69" i="14"/>
  <c r="BQ69" i="14"/>
  <c r="BR69" i="14"/>
  <c r="AF82" i="14"/>
  <c r="AG82" i="14"/>
  <c r="AH82" i="14"/>
  <c r="AI82" i="14"/>
  <c r="AK82" i="14"/>
  <c r="AL82" i="14"/>
  <c r="AM82" i="14"/>
  <c r="AN82" i="14"/>
  <c r="AP82" i="14"/>
  <c r="AQ82" i="14"/>
  <c r="AR82" i="14"/>
  <c r="AS82" i="14"/>
  <c r="AU82" i="14"/>
  <c r="AV82" i="14"/>
  <c r="AW82" i="14"/>
  <c r="AX82" i="14"/>
  <c r="AZ82" i="14"/>
  <c r="BA82" i="14"/>
  <c r="BB82" i="14"/>
  <c r="BC82" i="14"/>
  <c r="BE82" i="14"/>
  <c r="BF82" i="14"/>
  <c r="BG82" i="14"/>
  <c r="BH82" i="14"/>
  <c r="BJ82" i="14"/>
  <c r="BK82" i="14"/>
  <c r="BL82" i="14"/>
  <c r="BM82" i="14"/>
  <c r="BO82" i="14"/>
  <c r="BP82" i="14"/>
  <c r="BQ82" i="14"/>
  <c r="BR82" i="14"/>
  <c r="AA82" i="14"/>
  <c r="AB82" i="14"/>
  <c r="AC82" i="14"/>
  <c r="AD82" i="14"/>
  <c r="V82" i="14"/>
  <c r="W82" i="14"/>
  <c r="X82" i="14"/>
  <c r="Y82" i="14"/>
  <c r="P74" i="14"/>
  <c r="P75" i="14"/>
  <c r="P76" i="14"/>
  <c r="P77" i="14"/>
  <c r="P78" i="14"/>
  <c r="P79" i="14"/>
  <c r="P80" i="14"/>
  <c r="P81" i="14"/>
  <c r="P73" i="14"/>
  <c r="P72" i="14"/>
  <c r="U72" i="14" s="1"/>
  <c r="H83" i="14"/>
  <c r="P63" i="14"/>
  <c r="P64" i="14"/>
  <c r="P65" i="14"/>
  <c r="P66" i="14"/>
  <c r="P67" i="14"/>
  <c r="P68" i="14"/>
  <c r="P62" i="14"/>
  <c r="P60" i="14"/>
  <c r="U60" i="14" s="1"/>
  <c r="H70" i="14"/>
  <c r="P42" i="14"/>
  <c r="P43" i="14"/>
  <c r="P44" i="14"/>
  <c r="P45" i="14"/>
  <c r="P46" i="14"/>
  <c r="P48" i="14"/>
  <c r="P49" i="14"/>
  <c r="P50" i="14"/>
  <c r="P51" i="14"/>
  <c r="P52" i="14"/>
  <c r="P53" i="14"/>
  <c r="P54" i="14"/>
  <c r="P55" i="14"/>
  <c r="P56" i="14"/>
  <c r="P41" i="14"/>
  <c r="P40" i="14"/>
  <c r="U40" i="14" s="1"/>
  <c r="Z40" i="14" s="1"/>
  <c r="H58" i="14"/>
  <c r="I14" i="20" l="1"/>
  <c r="G21" i="4" s="1"/>
  <c r="BS33" i="17"/>
  <c r="G33" i="17" s="1"/>
  <c r="P13" i="20"/>
  <c r="P69" i="14"/>
  <c r="Z3" i="20"/>
  <c r="I11" i="19"/>
  <c r="G39" i="4" s="1"/>
  <c r="P52" i="15"/>
  <c r="I12" i="18"/>
  <c r="G38" i="4" s="1"/>
  <c r="I19" i="18"/>
  <c r="G52" i="4" s="1"/>
  <c r="P10" i="19"/>
  <c r="I28" i="19"/>
  <c r="G12" i="4" s="1"/>
  <c r="P11" i="18"/>
  <c r="P18" i="18"/>
  <c r="I37" i="21"/>
  <c r="G22" i="4" s="1"/>
  <c r="P36" i="21"/>
  <c r="I13" i="21"/>
  <c r="G29" i="4" s="1"/>
  <c r="P12" i="21"/>
  <c r="U20" i="21"/>
  <c r="I18" i="21"/>
  <c r="G66" i="4" s="1"/>
  <c r="P42" i="15"/>
  <c r="P64" i="15"/>
  <c r="P26" i="15"/>
  <c r="I87" i="15"/>
  <c r="G36" i="4" s="1"/>
  <c r="P77" i="15"/>
  <c r="U3" i="18"/>
  <c r="U14" i="18"/>
  <c r="Z13" i="19"/>
  <c r="AE13" i="19" s="1"/>
  <c r="AJ13" i="19" s="1"/>
  <c r="AO13" i="19" s="1"/>
  <c r="AT13" i="19" s="1"/>
  <c r="AY13" i="19" s="1"/>
  <c r="P27" i="19"/>
  <c r="P57" i="14"/>
  <c r="P82" i="14"/>
  <c r="Z60" i="14"/>
  <c r="Z72" i="14"/>
  <c r="Z85" i="14"/>
  <c r="AE40" i="14"/>
  <c r="P92" i="14"/>
  <c r="Z80" i="15"/>
  <c r="AE80" i="15" s="1"/>
  <c r="AJ80" i="15" s="1"/>
  <c r="AO80" i="15" s="1"/>
  <c r="Z45" i="15"/>
  <c r="AE45" i="15" s="1"/>
  <c r="AJ45" i="15" s="1"/>
  <c r="AO45" i="15" s="1"/>
  <c r="AT45" i="15" s="1"/>
  <c r="AY45" i="15" s="1"/>
  <c r="BD45" i="15" s="1"/>
  <c r="BI45" i="15" s="1"/>
  <c r="Z55" i="15"/>
  <c r="AE55" i="15" s="1"/>
  <c r="AJ55" i="15" s="1"/>
  <c r="AO55" i="15" s="1"/>
  <c r="Z67" i="15"/>
  <c r="AE67" i="15" s="1"/>
  <c r="AJ67" i="15" s="1"/>
  <c r="AO67" i="15" s="1"/>
  <c r="AT67" i="15" s="1"/>
  <c r="P86" i="15"/>
  <c r="U29" i="15"/>
  <c r="Z29" i="15" s="1"/>
  <c r="AE29" i="15" s="1"/>
  <c r="AJ29" i="15" s="1"/>
  <c r="AO29" i="15" s="1"/>
  <c r="AT29" i="15" s="1"/>
  <c r="P7" i="15"/>
  <c r="I27" i="15"/>
  <c r="G47" i="4" s="1"/>
  <c r="I78" i="15"/>
  <c r="G28" i="4" s="1"/>
  <c r="I8" i="15"/>
  <c r="G45" i="4" s="1"/>
  <c r="I65" i="15"/>
  <c r="G18" i="4" s="1"/>
  <c r="G64" i="4"/>
  <c r="H64" i="4" s="1"/>
  <c r="I43" i="15"/>
  <c r="G26" i="4" s="1"/>
  <c r="I53" i="15"/>
  <c r="G27" i="4" s="1"/>
  <c r="AE23" i="15"/>
  <c r="AJ23" i="15" s="1"/>
  <c r="AO23" i="15" s="1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AT3" i="19"/>
  <c r="AY3" i="19" s="1"/>
  <c r="BD3" i="19" s="1"/>
  <c r="BI3" i="19" s="1"/>
  <c r="BN3" i="19" s="1"/>
  <c r="I41" i="14"/>
  <c r="I42" i="14"/>
  <c r="I43" i="14"/>
  <c r="I44" i="14"/>
  <c r="I45" i="14"/>
  <c r="I46" i="14"/>
  <c r="I48" i="14"/>
  <c r="I49" i="14"/>
  <c r="I50" i="14"/>
  <c r="I51" i="14"/>
  <c r="I52" i="14"/>
  <c r="I53" i="14"/>
  <c r="I54" i="14"/>
  <c r="I55" i="14"/>
  <c r="I56" i="14"/>
  <c r="I62" i="14"/>
  <c r="I63" i="14"/>
  <c r="I64" i="14"/>
  <c r="I65" i="14"/>
  <c r="I66" i="14"/>
  <c r="I67" i="14"/>
  <c r="I68" i="14"/>
  <c r="I73" i="14"/>
  <c r="I74" i="14"/>
  <c r="I75" i="14"/>
  <c r="I76" i="14"/>
  <c r="I77" i="14"/>
  <c r="I78" i="14"/>
  <c r="I79" i="14"/>
  <c r="I80" i="14"/>
  <c r="I81" i="14"/>
  <c r="I86" i="14"/>
  <c r="I87" i="14"/>
  <c r="I88" i="14"/>
  <c r="I89" i="14"/>
  <c r="I90" i="14"/>
  <c r="I91" i="14"/>
  <c r="I85" i="14"/>
  <c r="I72" i="14"/>
  <c r="I60" i="14"/>
  <c r="I40" i="14"/>
  <c r="P30" i="14"/>
  <c r="P31" i="14"/>
  <c r="P32" i="14"/>
  <c r="P33" i="14"/>
  <c r="P34" i="14"/>
  <c r="P35" i="14"/>
  <c r="P36" i="14"/>
  <c r="P29" i="14"/>
  <c r="P28" i="14"/>
  <c r="H38" i="14"/>
  <c r="I29" i="14"/>
  <c r="I30" i="14"/>
  <c r="I31" i="14"/>
  <c r="I32" i="14"/>
  <c r="I33" i="14"/>
  <c r="I34" i="14"/>
  <c r="I35" i="14"/>
  <c r="I36" i="14"/>
  <c r="P24" i="14"/>
  <c r="P20" i="14"/>
  <c r="P16" i="14"/>
  <c r="J26" i="14"/>
  <c r="H26" i="14"/>
  <c r="H22" i="14"/>
  <c r="H18" i="14"/>
  <c r="I28" i="14"/>
  <c r="I24" i="14"/>
  <c r="G62" i="4" s="1"/>
  <c r="I20" i="14"/>
  <c r="G61" i="4" s="1"/>
  <c r="I16" i="14"/>
  <c r="G60" i="4" s="1"/>
  <c r="P5" i="14"/>
  <c r="P6" i="14"/>
  <c r="P7" i="14"/>
  <c r="P8" i="14"/>
  <c r="P9" i="14"/>
  <c r="P10" i="14"/>
  <c r="P11" i="14"/>
  <c r="P4" i="14"/>
  <c r="P3" i="14"/>
  <c r="U3" i="14" s="1"/>
  <c r="H13" i="14"/>
  <c r="I4" i="14"/>
  <c r="I5" i="14"/>
  <c r="I6" i="14"/>
  <c r="I7" i="14"/>
  <c r="I8" i="14"/>
  <c r="I9" i="14"/>
  <c r="I10" i="14"/>
  <c r="I11" i="14"/>
  <c r="I3" i="14"/>
  <c r="AE3" i="20" l="1"/>
  <c r="Z20" i="21"/>
  <c r="Z3" i="18"/>
  <c r="Z14" i="18"/>
  <c r="P37" i="14"/>
  <c r="I13" i="14"/>
  <c r="G16" i="4" s="1"/>
  <c r="U28" i="14"/>
  <c r="Z28" i="14" s="1"/>
  <c r="I38" i="14"/>
  <c r="G17" i="4" s="1"/>
  <c r="I70" i="14"/>
  <c r="G35" i="4" s="1"/>
  <c r="Z3" i="14"/>
  <c r="I83" i="14"/>
  <c r="G25" i="4" s="1"/>
  <c r="AJ40" i="14"/>
  <c r="I93" i="14"/>
  <c r="G44" i="4" s="1"/>
  <c r="AE72" i="14"/>
  <c r="AJ72" i="14" s="1"/>
  <c r="I18" i="14"/>
  <c r="I22" i="14"/>
  <c r="I26" i="14"/>
  <c r="I58" i="14"/>
  <c r="G11" i="4" s="1"/>
  <c r="AE85" i="14"/>
  <c r="AE60" i="14"/>
  <c r="AT80" i="15"/>
  <c r="AY67" i="15"/>
  <c r="BD67" i="15" s="1"/>
  <c r="AT55" i="15"/>
  <c r="AY55" i="15" s="1"/>
  <c r="BN45" i="15"/>
  <c r="BS45" i="15" s="1"/>
  <c r="AY29" i="15"/>
  <c r="AT23" i="15"/>
  <c r="AY23" i="15" s="1"/>
  <c r="BD23" i="15" s="1"/>
  <c r="BI23" i="15" s="1"/>
  <c r="BS10" i="15"/>
  <c r="AY3" i="15"/>
  <c r="BD3" i="15" s="1"/>
  <c r="BD13" i="19"/>
  <c r="BI13" i="19" s="1"/>
  <c r="BN13" i="19" s="1"/>
  <c r="BS13" i="19" s="1"/>
  <c r="BS3" i="19"/>
  <c r="P12" i="14"/>
  <c r="P5" i="13"/>
  <c r="P6" i="13"/>
  <c r="P7" i="13"/>
  <c r="P8" i="13"/>
  <c r="P4" i="13"/>
  <c r="P3" i="13"/>
  <c r="U3" i="13" s="1"/>
  <c r="H10" i="13"/>
  <c r="I4" i="13"/>
  <c r="I5" i="13"/>
  <c r="I6" i="13"/>
  <c r="I7" i="13"/>
  <c r="I8" i="13"/>
  <c r="I3" i="13"/>
  <c r="P13" i="12"/>
  <c r="P14" i="12"/>
  <c r="P15" i="12"/>
  <c r="P16" i="12"/>
  <c r="P12" i="12"/>
  <c r="P11" i="12"/>
  <c r="H18" i="12"/>
  <c r="I12" i="12"/>
  <c r="I13" i="12"/>
  <c r="I14" i="12"/>
  <c r="I15" i="12"/>
  <c r="I16" i="12"/>
  <c r="I11" i="12"/>
  <c r="P23" i="11"/>
  <c r="P25" i="11"/>
  <c r="P22" i="11"/>
  <c r="P10" i="11"/>
  <c r="P11" i="11"/>
  <c r="P12" i="11"/>
  <c r="P13" i="11"/>
  <c r="P14" i="11"/>
  <c r="P15" i="11"/>
  <c r="P16" i="11"/>
  <c r="P17" i="11"/>
  <c r="P9" i="11"/>
  <c r="P5" i="12"/>
  <c r="P6" i="12"/>
  <c r="P7" i="12"/>
  <c r="P4" i="12"/>
  <c r="P3" i="12"/>
  <c r="U3" i="12" s="1"/>
  <c r="I4" i="12"/>
  <c r="I5" i="12"/>
  <c r="I6" i="12"/>
  <c r="I7" i="12"/>
  <c r="H9" i="12"/>
  <c r="I3" i="12"/>
  <c r="P21" i="11"/>
  <c r="U21" i="11" s="1"/>
  <c r="Z21" i="11" s="1"/>
  <c r="AE21" i="11" s="1"/>
  <c r="AJ21" i="11" s="1"/>
  <c r="AO21" i="11" s="1"/>
  <c r="AT21" i="11" s="1"/>
  <c r="AY21" i="11" s="1"/>
  <c r="BD21" i="11" s="1"/>
  <c r="BI21" i="11" s="1"/>
  <c r="BN21" i="11" s="1"/>
  <c r="BS21" i="11" s="1"/>
  <c r="J27" i="11"/>
  <c r="H27" i="11"/>
  <c r="I22" i="11"/>
  <c r="I23" i="11"/>
  <c r="I25" i="11"/>
  <c r="I21" i="11"/>
  <c r="P8" i="11"/>
  <c r="U8" i="11" s="1"/>
  <c r="I9" i="11"/>
  <c r="I10" i="11"/>
  <c r="I11" i="11"/>
  <c r="I12" i="11"/>
  <c r="I13" i="11"/>
  <c r="I14" i="11"/>
  <c r="I15" i="11"/>
  <c r="I16" i="11"/>
  <c r="I17" i="11"/>
  <c r="H19" i="11"/>
  <c r="I8" i="11"/>
  <c r="P4" i="11"/>
  <c r="H6" i="11"/>
  <c r="I4" i="11"/>
  <c r="P4" i="10"/>
  <c r="I4" i="10"/>
  <c r="G58" i="4" s="1"/>
  <c r="H6" i="10"/>
  <c r="P4" i="9"/>
  <c r="P5" i="9"/>
  <c r="P6" i="9"/>
  <c r="P7" i="9"/>
  <c r="P8" i="9"/>
  <c r="P9" i="9"/>
  <c r="P3" i="9"/>
  <c r="I4" i="9"/>
  <c r="I5" i="9"/>
  <c r="I6" i="9"/>
  <c r="I7" i="9"/>
  <c r="I8" i="9"/>
  <c r="I9" i="9"/>
  <c r="H11" i="9"/>
  <c r="I3" i="9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4" i="8"/>
  <c r="P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H30" i="8"/>
  <c r="I3" i="8"/>
  <c r="P5" i="7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7" i="7"/>
  <c r="I4" i="7"/>
  <c r="I5" i="7"/>
  <c r="I3" i="7"/>
  <c r="H7" i="7"/>
  <c r="P11" i="6"/>
  <c r="P3" i="6"/>
  <c r="U3" i="6" s="1"/>
  <c r="Z3" i="6" s="1"/>
  <c r="AE3" i="6" s="1"/>
  <c r="H13" i="6"/>
  <c r="I11" i="6"/>
  <c r="G57" i="4" s="1"/>
  <c r="P5" i="6"/>
  <c r="P6" i="6"/>
  <c r="P4" i="6"/>
  <c r="Q3" i="6"/>
  <c r="J8" i="6"/>
  <c r="H8" i="6"/>
  <c r="I4" i="6"/>
  <c r="I5" i="6"/>
  <c r="I6" i="6"/>
  <c r="I3" i="6"/>
  <c r="P24" i="5"/>
  <c r="U24" i="5" s="1"/>
  <c r="P3" i="5"/>
  <c r="U3" i="5" s="1"/>
  <c r="P17" i="17"/>
  <c r="P3" i="17"/>
  <c r="P29" i="2"/>
  <c r="U29" i="2" s="1"/>
  <c r="P17" i="2"/>
  <c r="U17" i="2" s="1"/>
  <c r="P13" i="2"/>
  <c r="P9" i="2"/>
  <c r="J32" i="5"/>
  <c r="P26" i="5"/>
  <c r="P27" i="5"/>
  <c r="P28" i="5"/>
  <c r="P29" i="5"/>
  <c r="P30" i="5"/>
  <c r="P25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4" i="5"/>
  <c r="I25" i="5"/>
  <c r="I26" i="5"/>
  <c r="I27" i="5"/>
  <c r="I28" i="5"/>
  <c r="I29" i="5"/>
  <c r="I30" i="5"/>
  <c r="H32" i="5"/>
  <c r="I24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3" i="5"/>
  <c r="J22" i="5"/>
  <c r="H22" i="5"/>
  <c r="P31" i="2"/>
  <c r="U31" i="2" s="1"/>
  <c r="Z31" i="2" s="1"/>
  <c r="AE31" i="2" s="1"/>
  <c r="AJ31" i="2" s="1"/>
  <c r="P32" i="2"/>
  <c r="U32" i="2" s="1"/>
  <c r="Z32" i="2" s="1"/>
  <c r="AE32" i="2" s="1"/>
  <c r="AJ32" i="2" s="1"/>
  <c r="P33" i="2"/>
  <c r="U33" i="2" s="1"/>
  <c r="Z33" i="2" s="1"/>
  <c r="AE33" i="2" s="1"/>
  <c r="AJ33" i="2" s="1"/>
  <c r="P34" i="2"/>
  <c r="U34" i="2" s="1"/>
  <c r="Z34" i="2" s="1"/>
  <c r="AE34" i="2" s="1"/>
  <c r="AJ34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H36" i="2"/>
  <c r="I30" i="2"/>
  <c r="I31" i="2"/>
  <c r="I32" i="2"/>
  <c r="I33" i="2"/>
  <c r="I34" i="2"/>
  <c r="I29" i="2"/>
  <c r="P17" i="12" l="1"/>
  <c r="I18" i="12"/>
  <c r="G34" i="4" s="1"/>
  <c r="I30" i="8"/>
  <c r="G10" i="4" s="1"/>
  <c r="P29" i="8"/>
  <c r="I36" i="2"/>
  <c r="G31" i="4" s="1"/>
  <c r="I8" i="6"/>
  <c r="G41" i="4" s="1"/>
  <c r="P7" i="6"/>
  <c r="Z3" i="12"/>
  <c r="U3" i="8"/>
  <c r="U11" i="12"/>
  <c r="Z11" i="12" s="1"/>
  <c r="AE11" i="12" s="1"/>
  <c r="AJ11" i="12" s="1"/>
  <c r="AO11" i="12" s="1"/>
  <c r="AT11" i="12" s="1"/>
  <c r="AY11" i="12" s="1"/>
  <c r="BD11" i="12" s="1"/>
  <c r="BI11" i="12" s="1"/>
  <c r="BN11" i="12" s="1"/>
  <c r="BS11" i="12" s="1"/>
  <c r="G11" i="12" s="1"/>
  <c r="I10" i="13"/>
  <c r="G43" i="4" s="1"/>
  <c r="I6" i="11"/>
  <c r="G59" i="4"/>
  <c r="I13" i="6"/>
  <c r="I7" i="7"/>
  <c r="G33" i="4" s="1"/>
  <c r="I6" i="10"/>
  <c r="I9" i="12"/>
  <c r="G42" i="4" s="1"/>
  <c r="P8" i="12"/>
  <c r="AJ3" i="20"/>
  <c r="P35" i="2"/>
  <c r="P6" i="7"/>
  <c r="I11" i="9"/>
  <c r="G24" i="4" s="1"/>
  <c r="I27" i="11"/>
  <c r="G51" i="4" s="1"/>
  <c r="AE20" i="21"/>
  <c r="Z3" i="13"/>
  <c r="P9" i="13"/>
  <c r="I19" i="11"/>
  <c r="G15" i="4" s="1"/>
  <c r="AE14" i="18"/>
  <c r="AE3" i="18"/>
  <c r="P31" i="5"/>
  <c r="I32" i="5"/>
  <c r="G32" i="4" s="1"/>
  <c r="P21" i="5"/>
  <c r="Z3" i="5"/>
  <c r="Z24" i="5"/>
  <c r="AE24" i="5" s="1"/>
  <c r="AJ24" i="5" s="1"/>
  <c r="AO24" i="5" s="1"/>
  <c r="AT24" i="5" s="1"/>
  <c r="AY24" i="5" s="1"/>
  <c r="BD24" i="5" s="1"/>
  <c r="BI24" i="5" s="1"/>
  <c r="BN24" i="5" s="1"/>
  <c r="BS24" i="5" s="1"/>
  <c r="P10" i="9"/>
  <c r="U3" i="9"/>
  <c r="AJ60" i="14"/>
  <c r="AE28" i="14"/>
  <c r="AO40" i="14"/>
  <c r="AE3" i="14"/>
  <c r="AJ85" i="14"/>
  <c r="AO72" i="14"/>
  <c r="AY80" i="15"/>
  <c r="BI67" i="15"/>
  <c r="BN67" i="15" s="1"/>
  <c r="BD55" i="15"/>
  <c r="BD29" i="15"/>
  <c r="BN23" i="15"/>
  <c r="BI3" i="15"/>
  <c r="P26" i="11"/>
  <c r="Z8" i="11"/>
  <c r="U35" i="2"/>
  <c r="Z29" i="2"/>
  <c r="Z17" i="2"/>
  <c r="U26" i="2"/>
  <c r="P26" i="2"/>
  <c r="AE3" i="12" l="1"/>
  <c r="AO3" i="20"/>
  <c r="Z3" i="8"/>
  <c r="AJ20" i="21"/>
  <c r="AE3" i="13"/>
  <c r="AJ14" i="18"/>
  <c r="AO14" i="18" s="1"/>
  <c r="AT14" i="18" s="1"/>
  <c r="AY14" i="18" s="1"/>
  <c r="BD14" i="18" s="1"/>
  <c r="BI14" i="18" s="1"/>
  <c r="BN14" i="18" s="1"/>
  <c r="BS14" i="18" s="1"/>
  <c r="AJ3" i="18"/>
  <c r="AE3" i="5"/>
  <c r="Z3" i="9"/>
  <c r="AJ3" i="14"/>
  <c r="AJ28" i="14"/>
  <c r="AT72" i="14"/>
  <c r="AO85" i="14"/>
  <c r="AO60" i="14"/>
  <c r="AT40" i="14"/>
  <c r="BD80" i="15"/>
  <c r="BS67" i="15"/>
  <c r="BI55" i="15"/>
  <c r="BI29" i="15"/>
  <c r="BS23" i="15"/>
  <c r="BN3" i="15"/>
  <c r="AE8" i="11"/>
  <c r="AE29" i="2"/>
  <c r="Z35" i="2"/>
  <c r="AE17" i="2"/>
  <c r="Z26" i="2"/>
  <c r="AJ3" i="12" l="1"/>
  <c r="AT3" i="20"/>
  <c r="AE3" i="8"/>
  <c r="AO20" i="21"/>
  <c r="AJ3" i="13"/>
  <c r="AO3" i="18"/>
  <c r="AJ3" i="5"/>
  <c r="AE3" i="9"/>
  <c r="AY40" i="14"/>
  <c r="AO28" i="14"/>
  <c r="AT60" i="14"/>
  <c r="AO3" i="14"/>
  <c r="AT85" i="14"/>
  <c r="AY72" i="14"/>
  <c r="BI80" i="15"/>
  <c r="BN55" i="15"/>
  <c r="BN29" i="15"/>
  <c r="BS3" i="15"/>
  <c r="AJ8" i="11"/>
  <c r="AJ29" i="2"/>
  <c r="AE35" i="2"/>
  <c r="AJ17" i="2"/>
  <c r="AE26" i="2"/>
  <c r="AO3" i="12" l="1"/>
  <c r="AY3" i="20"/>
  <c r="AJ3" i="8"/>
  <c r="AT20" i="21"/>
  <c r="AO3" i="13"/>
  <c r="AT3" i="18"/>
  <c r="AO3" i="5"/>
  <c r="AJ3" i="9"/>
  <c r="BD72" i="14"/>
  <c r="AT3" i="14"/>
  <c r="AT28" i="14"/>
  <c r="AY85" i="14"/>
  <c r="AY60" i="14"/>
  <c r="BD40" i="14"/>
  <c r="BN80" i="15"/>
  <c r="BS55" i="15"/>
  <c r="BS29" i="15"/>
  <c r="AO8" i="11"/>
  <c r="AO29" i="2"/>
  <c r="AJ35" i="2"/>
  <c r="AO17" i="2"/>
  <c r="AJ26" i="2"/>
  <c r="BD3" i="20" l="1"/>
  <c r="AO3" i="8"/>
  <c r="AT3" i="12"/>
  <c r="BD3" i="21"/>
  <c r="AY20" i="21"/>
  <c r="AT3" i="13"/>
  <c r="AY3" i="18"/>
  <c r="AT3" i="5"/>
  <c r="AO3" i="9"/>
  <c r="BI40" i="14"/>
  <c r="BD85" i="14"/>
  <c r="AY3" i="14"/>
  <c r="BI72" i="14"/>
  <c r="BD60" i="14"/>
  <c r="AY28" i="14"/>
  <c r="BS80" i="15"/>
  <c r="AT8" i="11"/>
  <c r="AT29" i="2"/>
  <c r="AT17" i="2"/>
  <c r="AY3" i="12" l="1"/>
  <c r="BI3" i="20"/>
  <c r="AT3" i="8"/>
  <c r="BD20" i="21"/>
  <c r="BI3" i="21"/>
  <c r="AY3" i="13"/>
  <c r="BD3" i="18"/>
  <c r="AY3" i="5"/>
  <c r="AT3" i="9"/>
  <c r="BN72" i="14"/>
  <c r="BI85" i="14"/>
  <c r="BD3" i="14"/>
  <c r="BD28" i="14"/>
  <c r="BI60" i="14"/>
  <c r="BN40" i="14"/>
  <c r="AY8" i="11"/>
  <c r="AY29" i="2"/>
  <c r="AY17" i="2"/>
  <c r="AY3" i="8" l="1"/>
  <c r="BN3" i="20"/>
  <c r="BD3" i="12"/>
  <c r="BN3" i="21"/>
  <c r="BI20" i="21"/>
  <c r="BD3" i="13"/>
  <c r="BI3" i="18"/>
  <c r="BD3" i="5"/>
  <c r="AY3" i="9"/>
  <c r="BS40" i="14"/>
  <c r="BN85" i="14"/>
  <c r="BI3" i="14"/>
  <c r="BI28" i="14"/>
  <c r="BN60" i="14"/>
  <c r="BS72" i="14"/>
  <c r="BD8" i="11"/>
  <c r="BD29" i="2"/>
  <c r="BD17" i="2"/>
  <c r="BS3" i="20" l="1"/>
  <c r="BI3" i="12"/>
  <c r="BD3" i="8"/>
  <c r="BN20" i="21"/>
  <c r="BS3" i="21"/>
  <c r="BI3" i="13"/>
  <c r="BN3" i="18"/>
  <c r="BI3" i="5"/>
  <c r="BD3" i="9"/>
  <c r="BS85" i="14"/>
  <c r="BN28" i="14"/>
  <c r="BN3" i="14"/>
  <c r="BS60" i="14"/>
  <c r="BI8" i="11"/>
  <c r="BI29" i="2"/>
  <c r="BI17" i="2"/>
  <c r="BI3" i="8" l="1"/>
  <c r="BN3" i="12"/>
  <c r="BS20" i="21"/>
  <c r="BN3" i="13"/>
  <c r="BS3" i="18"/>
  <c r="BN3" i="5"/>
  <c r="BI3" i="9"/>
  <c r="BS3" i="14"/>
  <c r="BS28" i="14"/>
  <c r="BN8" i="11"/>
  <c r="BN29" i="2"/>
  <c r="BN17" i="2"/>
  <c r="BS3" i="12" l="1"/>
  <c r="BN3" i="8"/>
  <c r="BS3" i="13"/>
  <c r="BS3" i="5"/>
  <c r="BN3" i="9"/>
  <c r="BS8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I17" i="2"/>
  <c r="H27" i="2"/>
  <c r="I13" i="2"/>
  <c r="G55" i="4" s="1"/>
  <c r="I9" i="2"/>
  <c r="G54" i="4" s="1"/>
  <c r="I4" i="2"/>
  <c r="G56" i="4" l="1"/>
  <c r="P4" i="2"/>
  <c r="I27" i="2"/>
  <c r="G14" i="4" s="1"/>
  <c r="N26" i="16"/>
  <c r="O26" i="16"/>
  <c r="Q26" i="16"/>
  <c r="R26" i="16"/>
  <c r="S26" i="16"/>
  <c r="T26" i="16"/>
  <c r="V26" i="16"/>
  <c r="W26" i="16"/>
  <c r="X26" i="16"/>
  <c r="Y26" i="16"/>
  <c r="AA26" i="16"/>
  <c r="AB26" i="16"/>
  <c r="AC26" i="16"/>
  <c r="AD26" i="16"/>
  <c r="AF26" i="16"/>
  <c r="AG26" i="16"/>
  <c r="AH26" i="16"/>
  <c r="AI26" i="16"/>
  <c r="AK26" i="16"/>
  <c r="AL26" i="16"/>
  <c r="AM26" i="16"/>
  <c r="AN26" i="16"/>
  <c r="AP26" i="16"/>
  <c r="AQ26" i="16"/>
  <c r="AR26" i="16"/>
  <c r="AS26" i="16"/>
  <c r="AU26" i="16"/>
  <c r="AV26" i="16"/>
  <c r="AW26" i="16"/>
  <c r="AX26" i="16"/>
  <c r="AZ26" i="16"/>
  <c r="BA26" i="16"/>
  <c r="BB26" i="16"/>
  <c r="BC26" i="16"/>
  <c r="BE26" i="16"/>
  <c r="BF26" i="16"/>
  <c r="BG26" i="16"/>
  <c r="BH26" i="16"/>
  <c r="BJ26" i="16"/>
  <c r="BK26" i="16"/>
  <c r="BL26" i="16"/>
  <c r="BM26" i="16"/>
  <c r="BO26" i="16"/>
  <c r="BP26" i="16"/>
  <c r="BQ26" i="16"/>
  <c r="BR26" i="16"/>
  <c r="M26" i="16"/>
  <c r="Q35" i="16"/>
  <c r="R35" i="16"/>
  <c r="S35" i="16"/>
  <c r="T35" i="16"/>
  <c r="V35" i="16"/>
  <c r="W35" i="16"/>
  <c r="X35" i="16"/>
  <c r="Y35" i="16"/>
  <c r="AA35" i="16"/>
  <c r="AB35" i="16"/>
  <c r="AC35" i="16"/>
  <c r="AD35" i="16"/>
  <c r="AF35" i="16"/>
  <c r="AG35" i="16"/>
  <c r="AH35" i="16"/>
  <c r="AI35" i="16"/>
  <c r="AK35" i="16"/>
  <c r="AL35" i="16"/>
  <c r="AM35" i="16"/>
  <c r="AN35" i="16"/>
  <c r="AP35" i="16"/>
  <c r="AQ35" i="16"/>
  <c r="AR35" i="16"/>
  <c r="AS35" i="16"/>
  <c r="AU35" i="16"/>
  <c r="AV35" i="16"/>
  <c r="AW35" i="16"/>
  <c r="AX35" i="16"/>
  <c r="AZ35" i="16"/>
  <c r="BA35" i="16"/>
  <c r="BB35" i="16"/>
  <c r="BC35" i="16"/>
  <c r="BE35" i="16"/>
  <c r="BF35" i="16"/>
  <c r="BG35" i="16"/>
  <c r="BH35" i="16"/>
  <c r="BJ35" i="16"/>
  <c r="BK35" i="16"/>
  <c r="BL35" i="16"/>
  <c r="BM35" i="16"/>
  <c r="BO35" i="16"/>
  <c r="BP35" i="16"/>
  <c r="BQ35" i="16"/>
  <c r="BR35" i="16"/>
  <c r="M35" i="16"/>
  <c r="N35" i="16"/>
  <c r="O35" i="16"/>
  <c r="Q51" i="16"/>
  <c r="M51" i="16"/>
  <c r="N51" i="16"/>
  <c r="O51" i="16"/>
  <c r="P40" i="16"/>
  <c r="P41" i="16"/>
  <c r="P42" i="16"/>
  <c r="P43" i="16"/>
  <c r="P44" i="16"/>
  <c r="P45" i="16"/>
  <c r="P46" i="16"/>
  <c r="P47" i="16"/>
  <c r="P39" i="16"/>
  <c r="P31" i="16"/>
  <c r="P32" i="16"/>
  <c r="P33" i="16"/>
  <c r="P34" i="16"/>
  <c r="P30" i="16"/>
  <c r="I30" i="16"/>
  <c r="I31" i="16"/>
  <c r="I32" i="16"/>
  <c r="I33" i="16"/>
  <c r="I34" i="16"/>
  <c r="I29" i="16"/>
  <c r="P29" i="16" s="1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4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39" i="16"/>
  <c r="I40" i="16"/>
  <c r="I41" i="16"/>
  <c r="I42" i="16"/>
  <c r="I43" i="16"/>
  <c r="I44" i="16"/>
  <c r="I45" i="16"/>
  <c r="I46" i="16"/>
  <c r="I47" i="16"/>
  <c r="I38" i="16"/>
  <c r="J36" i="16"/>
  <c r="H36" i="16"/>
  <c r="J27" i="16"/>
  <c r="H27" i="16"/>
  <c r="I3" i="16"/>
  <c r="P3" i="16" s="1"/>
  <c r="P38" i="16" l="1"/>
  <c r="I51" i="16"/>
  <c r="G37" i="4" s="1"/>
  <c r="V51" i="16"/>
  <c r="AA51" i="16" s="1"/>
  <c r="AF51" i="16" s="1"/>
  <c r="AK51" i="16" s="1"/>
  <c r="AP51" i="16" s="1"/>
  <c r="AU51" i="16" s="1"/>
  <c r="AZ51" i="16" s="1"/>
  <c r="BE51" i="16" s="1"/>
  <c r="BJ51" i="16" s="1"/>
  <c r="U3" i="16"/>
  <c r="P26" i="16"/>
  <c r="U29" i="16"/>
  <c r="Z29" i="16" s="1"/>
  <c r="P35" i="16"/>
  <c r="I36" i="16"/>
  <c r="G48" i="4" s="1"/>
  <c r="I27" i="16"/>
  <c r="G8" i="4" s="1"/>
  <c r="N15" i="17"/>
  <c r="O15" i="17"/>
  <c r="M15" i="17"/>
  <c r="V14" i="17"/>
  <c r="W14" i="17"/>
  <c r="X14" i="17"/>
  <c r="Y14" i="17"/>
  <c r="AA14" i="17"/>
  <c r="AB14" i="17"/>
  <c r="AC14" i="17"/>
  <c r="AD14" i="17"/>
  <c r="AF14" i="17"/>
  <c r="AG14" i="17"/>
  <c r="AH14" i="17"/>
  <c r="AI14" i="17"/>
  <c r="AK14" i="17"/>
  <c r="AL14" i="17"/>
  <c r="AM14" i="17"/>
  <c r="AN14" i="17"/>
  <c r="AP14" i="17"/>
  <c r="AQ14" i="17"/>
  <c r="AR14" i="17"/>
  <c r="AS14" i="17"/>
  <c r="AU14" i="17"/>
  <c r="AV14" i="17"/>
  <c r="AW14" i="17"/>
  <c r="AX14" i="17"/>
  <c r="AZ14" i="17"/>
  <c r="BA14" i="17"/>
  <c r="BB14" i="17"/>
  <c r="BC14" i="17"/>
  <c r="BE14" i="17"/>
  <c r="BF14" i="17"/>
  <c r="BG14" i="17"/>
  <c r="BH14" i="17"/>
  <c r="BJ14" i="17"/>
  <c r="BK14" i="17"/>
  <c r="BL14" i="17"/>
  <c r="BM14" i="17"/>
  <c r="BO14" i="17"/>
  <c r="BP14" i="17"/>
  <c r="BQ14" i="17"/>
  <c r="BR14" i="17"/>
  <c r="Q14" i="17"/>
  <c r="Q15" i="17" s="1"/>
  <c r="V15" i="17" s="1"/>
  <c r="AA15" i="17" s="1"/>
  <c r="AF15" i="17" s="1"/>
  <c r="AK15" i="17" s="1"/>
  <c r="AP15" i="17" s="1"/>
  <c r="AU15" i="17" s="1"/>
  <c r="AZ15" i="17" s="1"/>
  <c r="BE15" i="17" s="1"/>
  <c r="BJ15" i="17" s="1"/>
  <c r="BO15" i="17" s="1"/>
  <c r="R14" i="17"/>
  <c r="S14" i="17"/>
  <c r="T14" i="17"/>
  <c r="N14" i="17"/>
  <c r="O14" i="17"/>
  <c r="M14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0" i="17"/>
  <c r="U10" i="17" s="1"/>
  <c r="Z10" i="17" s="1"/>
  <c r="P12" i="17"/>
  <c r="U12" i="17" s="1"/>
  <c r="Z12" i="17" s="1"/>
  <c r="P13" i="17"/>
  <c r="U13" i="17" s="1"/>
  <c r="Z13" i="17" s="1"/>
  <c r="U38" i="16" l="1"/>
  <c r="P50" i="16"/>
  <c r="AE29" i="16"/>
  <c r="Z3" i="16"/>
  <c r="P14" i="17"/>
  <c r="U17" i="17"/>
  <c r="P28" i="17"/>
  <c r="U28" i="17" s="1"/>
  <c r="Z28" i="17" s="1"/>
  <c r="AE28" i="17" s="1"/>
  <c r="P29" i="17"/>
  <c r="U29" i="17" s="1"/>
  <c r="Z29" i="17" s="1"/>
  <c r="AE29" i="17" s="1"/>
  <c r="P30" i="17"/>
  <c r="P31" i="17"/>
  <c r="U31" i="17" s="1"/>
  <c r="Z31" i="17" s="1"/>
  <c r="AE31" i="17" s="1"/>
  <c r="P32" i="17"/>
  <c r="U32" i="17" s="1"/>
  <c r="Z32" i="17" s="1"/>
  <c r="P18" i="17"/>
  <c r="P19" i="17"/>
  <c r="U19" i="17" s="1"/>
  <c r="Z19" i="17" s="1"/>
  <c r="AE19" i="17" s="1"/>
  <c r="P20" i="17"/>
  <c r="U20" i="17" s="1"/>
  <c r="Z20" i="17" s="1"/>
  <c r="AE20" i="17" s="1"/>
  <c r="P21" i="17"/>
  <c r="U21" i="17" s="1"/>
  <c r="Z21" i="17" s="1"/>
  <c r="AE21" i="17" s="1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AE26" i="17" s="1"/>
  <c r="P27" i="17"/>
  <c r="U30" i="17"/>
  <c r="Z30" i="17" s="1"/>
  <c r="AE30" i="17" s="1"/>
  <c r="J15" i="17"/>
  <c r="H15" i="17"/>
  <c r="I4" i="17"/>
  <c r="I5" i="17"/>
  <c r="I6" i="17"/>
  <c r="I7" i="17"/>
  <c r="I8" i="17"/>
  <c r="I9" i="17"/>
  <c r="I10" i="17"/>
  <c r="I12" i="17"/>
  <c r="I13" i="17"/>
  <c r="I3" i="17"/>
  <c r="U3" i="17" s="1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35" i="17" l="1"/>
  <c r="U18" i="17"/>
  <c r="Z38" i="16"/>
  <c r="AE3" i="16"/>
  <c r="AJ29" i="16"/>
  <c r="U14" i="17"/>
  <c r="I15" i="17"/>
  <c r="G19" i="4" s="1"/>
  <c r="Z17" i="17"/>
  <c r="J18" i="17"/>
  <c r="J19" i="17"/>
  <c r="I19" i="17" s="1"/>
  <c r="J20" i="17"/>
  <c r="I20" i="17" s="1"/>
  <c r="J21" i="17"/>
  <c r="I21" i="17" s="1"/>
  <c r="J23" i="17"/>
  <c r="I23" i="17" s="1"/>
  <c r="J25" i="17"/>
  <c r="I25" i="17" s="1"/>
  <c r="J26" i="17"/>
  <c r="I26" i="17" s="1"/>
  <c r="U27" i="17"/>
  <c r="Z27" i="17" s="1"/>
  <c r="AE27" i="17" s="1"/>
  <c r="J28" i="17"/>
  <c r="I28" i="17" s="1"/>
  <c r="J29" i="17"/>
  <c r="I29" i="17" s="1"/>
  <c r="J30" i="17"/>
  <c r="I30" i="17" s="1"/>
  <c r="J31" i="17"/>
  <c r="I31" i="17" s="1"/>
  <c r="I17" i="17"/>
  <c r="C27" i="16"/>
  <c r="I18" i="17" l="1"/>
  <c r="J36" i="17"/>
  <c r="U35" i="17"/>
  <c r="I36" i="17"/>
  <c r="G20" i="4" s="1"/>
  <c r="AE38" i="16"/>
  <c r="AO29" i="16"/>
  <c r="AJ3" i="16"/>
  <c r="AE17" i="17"/>
  <c r="U77" i="14"/>
  <c r="Z77" i="14" s="1"/>
  <c r="AE77" i="14" s="1"/>
  <c r="AJ77" i="14" s="1"/>
  <c r="AO77" i="14" s="1"/>
  <c r="AT77" i="14" s="1"/>
  <c r="AY77" i="14" s="1"/>
  <c r="BD77" i="14" s="1"/>
  <c r="BI77" i="14" s="1"/>
  <c r="BN77" i="14" s="1"/>
  <c r="BS77" i="14" s="1"/>
  <c r="G77" i="14" s="1"/>
  <c r="AJ38" i="16" l="1"/>
  <c r="AO3" i="16"/>
  <c r="AT29" i="16"/>
  <c r="AJ17" i="17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AO38" i="16" l="1"/>
  <c r="AY29" i="16"/>
  <c r="AT3" i="16"/>
  <c r="AO17" i="17"/>
  <c r="J62" i="4"/>
  <c r="BR25" i="14"/>
  <c r="BQ25" i="14"/>
  <c r="BP25" i="14"/>
  <c r="BO25" i="14"/>
  <c r="BM25" i="14"/>
  <c r="BL25" i="14"/>
  <c r="BK25" i="14"/>
  <c r="BJ25" i="14"/>
  <c r="BH25" i="14"/>
  <c r="BG25" i="14"/>
  <c r="BF25" i="14"/>
  <c r="BE25" i="14"/>
  <c r="BC25" i="14"/>
  <c r="BB25" i="14"/>
  <c r="BA25" i="14"/>
  <c r="AZ25" i="14"/>
  <c r="AX25" i="14"/>
  <c r="AW25" i="14"/>
  <c r="AV25" i="14"/>
  <c r="AU25" i="14"/>
  <c r="AS25" i="14"/>
  <c r="AR25" i="14"/>
  <c r="AQ25" i="14"/>
  <c r="AP25" i="14"/>
  <c r="AN25" i="14"/>
  <c r="AM25" i="14"/>
  <c r="AL25" i="14"/>
  <c r="AK25" i="14"/>
  <c r="AI25" i="14"/>
  <c r="AH25" i="14"/>
  <c r="AG25" i="14"/>
  <c r="AF25" i="14"/>
  <c r="AD25" i="14"/>
  <c r="AC25" i="14"/>
  <c r="AB25" i="14"/>
  <c r="AA25" i="14"/>
  <c r="Y25" i="14"/>
  <c r="X25" i="14"/>
  <c r="W25" i="14"/>
  <c r="V25" i="14"/>
  <c r="T25" i="14"/>
  <c r="S25" i="14"/>
  <c r="R25" i="14"/>
  <c r="Q25" i="14"/>
  <c r="U24" i="14"/>
  <c r="E26" i="14"/>
  <c r="F26" i="14" s="1"/>
  <c r="P26" i="14" s="1"/>
  <c r="O26" i="14"/>
  <c r="T26" i="14" s="1"/>
  <c r="Y26" i="14" s="1"/>
  <c r="AD26" i="14" s="1"/>
  <c r="AI26" i="14" s="1"/>
  <c r="AN26" i="14" s="1"/>
  <c r="AS26" i="14" s="1"/>
  <c r="AX26" i="14" s="1"/>
  <c r="BC26" i="14" s="1"/>
  <c r="N26" i="14"/>
  <c r="M26" i="14"/>
  <c r="F24" i="14"/>
  <c r="S26" i="14" l="1"/>
  <c r="X26" i="14" s="1"/>
  <c r="AC26" i="14" s="1"/>
  <c r="AH26" i="14" s="1"/>
  <c r="AM26" i="14" s="1"/>
  <c r="AR26" i="14" s="1"/>
  <c r="AW26" i="14" s="1"/>
  <c r="BB26" i="14" s="1"/>
  <c r="AT38" i="16"/>
  <c r="R26" i="14"/>
  <c r="W26" i="14" s="1"/>
  <c r="AB26" i="14" s="1"/>
  <c r="AG26" i="14" s="1"/>
  <c r="AL26" i="14" s="1"/>
  <c r="AQ26" i="14" s="1"/>
  <c r="AV26" i="14" s="1"/>
  <c r="BA26" i="14" s="1"/>
  <c r="AY3" i="16"/>
  <c r="BD29" i="16"/>
  <c r="AT17" i="17"/>
  <c r="U25" i="14"/>
  <c r="U26" i="14" s="1"/>
  <c r="Z24" i="14"/>
  <c r="I62" i="4"/>
  <c r="BH26" i="14"/>
  <c r="BM26" i="14" s="1"/>
  <c r="BR26" i="14" s="1"/>
  <c r="F62" i="4" s="1"/>
  <c r="BF26" i="14"/>
  <c r="BK26" i="14" s="1"/>
  <c r="BP26" i="14" s="1"/>
  <c r="D62" i="4" s="1"/>
  <c r="BG26" i="14"/>
  <c r="BL26" i="14" s="1"/>
  <c r="BQ26" i="14" s="1"/>
  <c r="E62" i="4" s="1"/>
  <c r="F78" i="14"/>
  <c r="AY38" i="16" l="1"/>
  <c r="BI29" i="16"/>
  <c r="BD3" i="16"/>
  <c r="AY17" i="17"/>
  <c r="H62" i="4"/>
  <c r="Z25" i="14"/>
  <c r="Z26" i="14" s="1"/>
  <c r="AE24" i="14"/>
  <c r="K62" i="4"/>
  <c r="C13" i="14"/>
  <c r="BD38" i="16" l="1"/>
  <c r="BI3" i="16"/>
  <c r="BN29" i="16"/>
  <c r="BD17" i="17"/>
  <c r="AJ24" i="14"/>
  <c r="AE25" i="14"/>
  <c r="AE26" i="14" s="1"/>
  <c r="G21" i="11"/>
  <c r="BI38" i="16" l="1"/>
  <c r="BS29" i="16"/>
  <c r="BN3" i="16"/>
  <c r="BI17" i="17"/>
  <c r="AJ25" i="14"/>
  <c r="AJ26" i="14" s="1"/>
  <c r="AO24" i="14"/>
  <c r="U78" i="14"/>
  <c r="Z78" i="14" s="1"/>
  <c r="AE78" i="14" s="1"/>
  <c r="AJ78" i="14" s="1"/>
  <c r="AO78" i="14" s="1"/>
  <c r="AT78" i="14" s="1"/>
  <c r="AY78" i="14" s="1"/>
  <c r="BD78" i="14" s="1"/>
  <c r="BI78" i="14" s="1"/>
  <c r="BN78" i="14" s="1"/>
  <c r="BS78" i="14" s="1"/>
  <c r="G78" i="14" s="1"/>
  <c r="C27" i="11"/>
  <c r="F12" i="20"/>
  <c r="F67" i="14"/>
  <c r="U67" i="14"/>
  <c r="Z67" i="14" s="1"/>
  <c r="AE67" i="14" s="1"/>
  <c r="BN38" i="16" l="1"/>
  <c r="BS3" i="16"/>
  <c r="AJ67" i="14"/>
  <c r="BN17" i="17"/>
  <c r="AO25" i="14"/>
  <c r="AO26" i="14" s="1"/>
  <c r="AT24" i="14"/>
  <c r="U75" i="15"/>
  <c r="Z75" i="15" s="1"/>
  <c r="AE75" i="15" s="1"/>
  <c r="AJ75" i="15" s="1"/>
  <c r="AO75" i="15" s="1"/>
  <c r="AT75" i="15" s="1"/>
  <c r="AY75" i="15" s="1"/>
  <c r="BD75" i="15" s="1"/>
  <c r="BI75" i="15" s="1"/>
  <c r="BN75" i="15" s="1"/>
  <c r="BS75" i="15" s="1"/>
  <c r="F75" i="15"/>
  <c r="C8" i="15"/>
  <c r="BS38" i="16" l="1"/>
  <c r="AO67" i="14"/>
  <c r="BS17" i="17"/>
  <c r="AT25" i="14"/>
  <c r="AT26" i="14" s="1"/>
  <c r="AY24" i="14"/>
  <c r="G75" i="15"/>
  <c r="U12" i="20"/>
  <c r="Z12" i="20" s="1"/>
  <c r="AE12" i="20" s="1"/>
  <c r="AJ12" i="20" s="1"/>
  <c r="AO12" i="20" s="1"/>
  <c r="AT12" i="20" s="1"/>
  <c r="T26" i="11"/>
  <c r="BR26" i="11"/>
  <c r="BQ26" i="11"/>
  <c r="BP26" i="11"/>
  <c r="BO26" i="11"/>
  <c r="BM26" i="11"/>
  <c r="BL26" i="11"/>
  <c r="BK26" i="11"/>
  <c r="BJ26" i="11"/>
  <c r="BH26" i="11"/>
  <c r="BG26" i="11"/>
  <c r="BF26" i="11"/>
  <c r="BE26" i="11"/>
  <c r="BC26" i="11"/>
  <c r="BB26" i="11"/>
  <c r="BA26" i="11"/>
  <c r="AZ26" i="11"/>
  <c r="AX26" i="11"/>
  <c r="AW26" i="11"/>
  <c r="AV26" i="11"/>
  <c r="AU26" i="11"/>
  <c r="AS26" i="11"/>
  <c r="AR26" i="11"/>
  <c r="AQ26" i="11"/>
  <c r="AP26" i="11"/>
  <c r="AN26" i="11"/>
  <c r="AM26" i="11"/>
  <c r="AL26" i="11"/>
  <c r="AK26" i="11"/>
  <c r="AI26" i="11"/>
  <c r="AH26" i="11"/>
  <c r="AG26" i="11"/>
  <c r="AF26" i="11"/>
  <c r="AB26" i="11"/>
  <c r="AC26" i="11"/>
  <c r="AD26" i="11"/>
  <c r="AA26" i="11"/>
  <c r="W26" i="11"/>
  <c r="X26" i="11"/>
  <c r="Y26" i="11"/>
  <c r="V26" i="11"/>
  <c r="S26" i="11"/>
  <c r="R26" i="11"/>
  <c r="Q26" i="11"/>
  <c r="O26" i="11"/>
  <c r="T27" i="11" s="1"/>
  <c r="N26" i="11"/>
  <c r="M26" i="11"/>
  <c r="S27" i="11" l="1"/>
  <c r="X27" i="11" s="1"/>
  <c r="AT67" i="14"/>
  <c r="BD24" i="14"/>
  <c r="AY25" i="14"/>
  <c r="AY26" i="14" s="1"/>
  <c r="Y27" i="11"/>
  <c r="F23" i="11"/>
  <c r="U23" i="11"/>
  <c r="Z23" i="11" s="1"/>
  <c r="AE23" i="11" s="1"/>
  <c r="AJ23" i="11" s="1"/>
  <c r="AO23" i="11" s="1"/>
  <c r="AT23" i="11" s="1"/>
  <c r="AY23" i="11" s="1"/>
  <c r="BD23" i="11" s="1"/>
  <c r="BI23" i="11" s="1"/>
  <c r="BN23" i="11" s="1"/>
  <c r="BS23" i="11" s="1"/>
  <c r="N27" i="11"/>
  <c r="O27" i="11"/>
  <c r="M27" i="11"/>
  <c r="U25" i="11"/>
  <c r="Z25" i="11" s="1"/>
  <c r="AE25" i="11" s="1"/>
  <c r="AJ25" i="11" s="1"/>
  <c r="AO25" i="11" s="1"/>
  <c r="AT25" i="11" s="1"/>
  <c r="AY25" i="11" s="1"/>
  <c r="BD25" i="11" s="1"/>
  <c r="BI25" i="11" s="1"/>
  <c r="BN25" i="11" s="1"/>
  <c r="BS25" i="11" s="1"/>
  <c r="F25" i="11"/>
  <c r="AY67" i="14" l="1"/>
  <c r="BI24" i="14"/>
  <c r="BD25" i="14"/>
  <c r="BD26" i="14" s="1"/>
  <c r="G23" i="11"/>
  <c r="E27" i="11"/>
  <c r="R27" i="11"/>
  <c r="W27" i="11" s="1"/>
  <c r="G25" i="11"/>
  <c r="BD67" i="14" l="1"/>
  <c r="BN24" i="14"/>
  <c r="BI25" i="14"/>
  <c r="BI26" i="14" s="1"/>
  <c r="C19" i="11"/>
  <c r="C18" i="12"/>
  <c r="BI67" i="14" l="1"/>
  <c r="BS24" i="14"/>
  <c r="BN25" i="14"/>
  <c r="BN26" i="14" s="1"/>
  <c r="AY12" i="20"/>
  <c r="BD12" i="20" s="1"/>
  <c r="BI12" i="20" s="1"/>
  <c r="BN12" i="20" s="1"/>
  <c r="BS12" i="20" s="1"/>
  <c r="G12" i="20" s="1"/>
  <c r="C14" i="20"/>
  <c r="BN67" i="14" l="1"/>
  <c r="BS25" i="14"/>
  <c r="G24" i="14"/>
  <c r="BS67" i="14" l="1"/>
  <c r="G26" i="14"/>
  <c r="C62" i="4" s="1"/>
  <c r="BS26" i="14"/>
  <c r="Q36" i="17"/>
  <c r="V36" i="17" s="1"/>
  <c r="AA36" i="17" s="1"/>
  <c r="AF36" i="17" s="1"/>
  <c r="AK36" i="17" s="1"/>
  <c r="AP36" i="17" s="1"/>
  <c r="AU36" i="17" s="1"/>
  <c r="AZ36" i="17" s="1"/>
  <c r="BE36" i="17" s="1"/>
  <c r="BJ36" i="17" s="1"/>
  <c r="BO36" i="17" s="1"/>
  <c r="Q82" i="14"/>
  <c r="Q17" i="12"/>
  <c r="Q8" i="12"/>
  <c r="Q18" i="11"/>
  <c r="Q10" i="9"/>
  <c r="Q29" i="8"/>
  <c r="Q6" i="7"/>
  <c r="Q7" i="6"/>
  <c r="Q31" i="5"/>
  <c r="Q21" i="5"/>
  <c r="Q35" i="2"/>
  <c r="Q26" i="2"/>
  <c r="G67" i="14" l="1"/>
  <c r="F45" i="16"/>
  <c r="B64" i="22" l="1"/>
  <c r="F79" i="14" l="1"/>
  <c r="N92" i="14" l="1"/>
  <c r="O92" i="14"/>
  <c r="M92" i="14"/>
  <c r="Q9" i="13" l="1"/>
  <c r="F26" i="19"/>
  <c r="F20" i="19"/>
  <c r="U20" i="19" l="1"/>
  <c r="Z20" i="19" s="1"/>
  <c r="AE20" i="19" s="1"/>
  <c r="AJ20" i="19" s="1"/>
  <c r="AO20" i="19" s="1"/>
  <c r="AT20" i="19" s="1"/>
  <c r="AY20" i="19" s="1"/>
  <c r="BD20" i="19" s="1"/>
  <c r="BI20" i="19" s="1"/>
  <c r="BN20" i="19" s="1"/>
  <c r="BS20" i="19" s="1"/>
  <c r="G20" i="19" s="1"/>
  <c r="E10" i="15" l="1"/>
  <c r="R82" i="14"/>
  <c r="S82" i="14"/>
  <c r="T82" i="14"/>
  <c r="N82" i="14"/>
  <c r="O82" i="14"/>
  <c r="M82" i="14"/>
  <c r="N69" i="14"/>
  <c r="O69" i="14"/>
  <c r="M69" i="14"/>
  <c r="N57" i="14"/>
  <c r="O57" i="14"/>
  <c r="M57" i="14"/>
  <c r="F40" i="14"/>
  <c r="G40" i="14" s="1"/>
  <c r="N37" i="14"/>
  <c r="O37" i="14"/>
  <c r="M37" i="14"/>
  <c r="N12" i="14"/>
  <c r="O12" i="14"/>
  <c r="M12" i="14"/>
  <c r="N27" i="19" l="1"/>
  <c r="O27" i="19"/>
  <c r="M27" i="19"/>
  <c r="N10" i="19"/>
  <c r="O10" i="19"/>
  <c r="M10" i="19"/>
  <c r="N36" i="21"/>
  <c r="O36" i="21"/>
  <c r="M36" i="21"/>
  <c r="N12" i="21"/>
  <c r="O12" i="21"/>
  <c r="M12" i="21"/>
  <c r="N13" i="20"/>
  <c r="O13" i="20"/>
  <c r="M13" i="20"/>
  <c r="BP9" i="13"/>
  <c r="BQ9" i="13"/>
  <c r="BR9" i="13"/>
  <c r="BO9" i="13"/>
  <c r="BK9" i="13"/>
  <c r="BL9" i="13"/>
  <c r="BM9" i="13"/>
  <c r="BJ9" i="13"/>
  <c r="BF9" i="13"/>
  <c r="BG9" i="13"/>
  <c r="BH9" i="13"/>
  <c r="BE9" i="13"/>
  <c r="BA9" i="13"/>
  <c r="BB9" i="13"/>
  <c r="BC9" i="13"/>
  <c r="AZ9" i="13"/>
  <c r="AV9" i="13"/>
  <c r="AW9" i="13"/>
  <c r="AX9" i="13"/>
  <c r="AU9" i="13"/>
  <c r="AQ9" i="13"/>
  <c r="AR9" i="13"/>
  <c r="AS9" i="13"/>
  <c r="AP9" i="13"/>
  <c r="AL9" i="13"/>
  <c r="AM9" i="13"/>
  <c r="AN9" i="13"/>
  <c r="AK9" i="13"/>
  <c r="AG9" i="13"/>
  <c r="AH9" i="13"/>
  <c r="AI9" i="13"/>
  <c r="AF9" i="13"/>
  <c r="AB9" i="13"/>
  <c r="AC9" i="13"/>
  <c r="AD9" i="13"/>
  <c r="AA9" i="13"/>
  <c r="W9" i="13"/>
  <c r="X9" i="13"/>
  <c r="Y9" i="13"/>
  <c r="V9" i="13"/>
  <c r="S9" i="13"/>
  <c r="T9" i="13"/>
  <c r="R9" i="13"/>
  <c r="N9" i="13"/>
  <c r="O9" i="13"/>
  <c r="M9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8" i="12"/>
  <c r="BQ8" i="12"/>
  <c r="BR8" i="12"/>
  <c r="BO8" i="12"/>
  <c r="BK8" i="12"/>
  <c r="BL8" i="12"/>
  <c r="BM8" i="12"/>
  <c r="BJ8" i="12"/>
  <c r="BF8" i="12"/>
  <c r="BG8" i="12"/>
  <c r="BH8" i="12"/>
  <c r="BE8" i="12"/>
  <c r="BA8" i="12"/>
  <c r="BB8" i="12"/>
  <c r="BC8" i="12"/>
  <c r="AZ8" i="12"/>
  <c r="AV8" i="12"/>
  <c r="AW8" i="12"/>
  <c r="AX8" i="12"/>
  <c r="AU8" i="12"/>
  <c r="AQ8" i="12"/>
  <c r="AR8" i="12"/>
  <c r="AS8" i="12"/>
  <c r="AP8" i="12"/>
  <c r="AL8" i="12"/>
  <c r="AM8" i="12"/>
  <c r="AN8" i="12"/>
  <c r="AK8" i="12"/>
  <c r="AG8" i="12"/>
  <c r="AH8" i="12"/>
  <c r="AI8" i="12"/>
  <c r="AF8" i="12"/>
  <c r="AB8" i="12"/>
  <c r="AC8" i="12"/>
  <c r="AD8" i="12"/>
  <c r="AA8" i="12"/>
  <c r="W8" i="12"/>
  <c r="X8" i="12"/>
  <c r="Y8" i="12"/>
  <c r="V8" i="12"/>
  <c r="S8" i="12"/>
  <c r="T8" i="12"/>
  <c r="R8" i="12"/>
  <c r="N8" i="12"/>
  <c r="O8" i="12"/>
  <c r="M8" i="12"/>
  <c r="BP18" i="11"/>
  <c r="BQ18" i="11"/>
  <c r="BR18" i="11"/>
  <c r="BO18" i="11"/>
  <c r="BK18" i="11"/>
  <c r="BL18" i="11"/>
  <c r="BM18" i="11"/>
  <c r="BJ18" i="11"/>
  <c r="BF18" i="11"/>
  <c r="BG18" i="11"/>
  <c r="BH18" i="11"/>
  <c r="BE18" i="11"/>
  <c r="BA18" i="11"/>
  <c r="BB18" i="11"/>
  <c r="BC18" i="11"/>
  <c r="AZ18" i="11"/>
  <c r="AV18" i="11"/>
  <c r="AW18" i="11"/>
  <c r="AX18" i="11"/>
  <c r="AU18" i="11"/>
  <c r="AQ18" i="11"/>
  <c r="AR18" i="11"/>
  <c r="AS18" i="11"/>
  <c r="AP18" i="11"/>
  <c r="AL18" i="11"/>
  <c r="AM18" i="11"/>
  <c r="AN18" i="11"/>
  <c r="AK18" i="11"/>
  <c r="AG18" i="11"/>
  <c r="AH18" i="11"/>
  <c r="AI18" i="11"/>
  <c r="AF18" i="11"/>
  <c r="AB18" i="11"/>
  <c r="AC18" i="11"/>
  <c r="AD18" i="11"/>
  <c r="AA18" i="11"/>
  <c r="W18" i="11"/>
  <c r="X18" i="11"/>
  <c r="Y18" i="11"/>
  <c r="V18" i="11"/>
  <c r="S18" i="11"/>
  <c r="T18" i="11"/>
  <c r="R18" i="11"/>
  <c r="N18" i="11"/>
  <c r="O18" i="11"/>
  <c r="M18" i="11"/>
  <c r="F4" i="11"/>
  <c r="BP10" i="9"/>
  <c r="BQ10" i="9"/>
  <c r="BR10" i="9"/>
  <c r="BO10" i="9"/>
  <c r="BK10" i="9"/>
  <c r="BL10" i="9"/>
  <c r="BM10" i="9"/>
  <c r="BJ10" i="9"/>
  <c r="BF10" i="9"/>
  <c r="BG10" i="9"/>
  <c r="BH10" i="9"/>
  <c r="BE10" i="9"/>
  <c r="BA10" i="9"/>
  <c r="BB10" i="9"/>
  <c r="BC10" i="9"/>
  <c r="AZ10" i="9"/>
  <c r="AV10" i="9"/>
  <c r="AW10" i="9"/>
  <c r="AX10" i="9"/>
  <c r="AU10" i="9"/>
  <c r="AQ10" i="9"/>
  <c r="AR10" i="9"/>
  <c r="AS10" i="9"/>
  <c r="AP10" i="9"/>
  <c r="AL10" i="9"/>
  <c r="AM10" i="9"/>
  <c r="AN10" i="9"/>
  <c r="AK10" i="9"/>
  <c r="AG10" i="9"/>
  <c r="AH10" i="9"/>
  <c r="AI10" i="9"/>
  <c r="AF10" i="9"/>
  <c r="AB10" i="9"/>
  <c r="AC10" i="9"/>
  <c r="AD10" i="9"/>
  <c r="AA10" i="9"/>
  <c r="W10" i="9"/>
  <c r="X10" i="9"/>
  <c r="Y10" i="9"/>
  <c r="V10" i="9"/>
  <c r="S10" i="9"/>
  <c r="T10" i="9"/>
  <c r="R10" i="9"/>
  <c r="N10" i="9"/>
  <c r="O10" i="9"/>
  <c r="M10" i="9"/>
  <c r="BP29" i="8"/>
  <c r="BQ29" i="8"/>
  <c r="BR29" i="8"/>
  <c r="BO29" i="8"/>
  <c r="BK29" i="8"/>
  <c r="BL29" i="8"/>
  <c r="BM29" i="8"/>
  <c r="BJ29" i="8"/>
  <c r="BF29" i="8"/>
  <c r="BG29" i="8"/>
  <c r="BH29" i="8"/>
  <c r="BE29" i="8"/>
  <c r="BA29" i="8"/>
  <c r="BB29" i="8"/>
  <c r="BC29" i="8"/>
  <c r="AZ29" i="8"/>
  <c r="AV29" i="8"/>
  <c r="AW29" i="8"/>
  <c r="AX29" i="8"/>
  <c r="AU29" i="8"/>
  <c r="AQ29" i="8"/>
  <c r="AR29" i="8"/>
  <c r="AS29" i="8"/>
  <c r="AP29" i="8"/>
  <c r="AL29" i="8"/>
  <c r="AM29" i="8"/>
  <c r="AN29" i="8"/>
  <c r="AK29" i="8"/>
  <c r="AG29" i="8"/>
  <c r="AH29" i="8"/>
  <c r="AI29" i="8"/>
  <c r="AF29" i="8"/>
  <c r="AB29" i="8"/>
  <c r="AC29" i="8"/>
  <c r="AD29" i="8"/>
  <c r="AA29" i="8"/>
  <c r="W29" i="8"/>
  <c r="X29" i="8"/>
  <c r="Y29" i="8"/>
  <c r="V29" i="8"/>
  <c r="S29" i="8"/>
  <c r="T29" i="8"/>
  <c r="R29" i="8"/>
  <c r="N29" i="8"/>
  <c r="O29" i="8"/>
  <c r="M29" i="8"/>
  <c r="BP6" i="7"/>
  <c r="BQ6" i="7"/>
  <c r="BR6" i="7"/>
  <c r="BO6" i="7"/>
  <c r="BK6" i="7"/>
  <c r="BL6" i="7"/>
  <c r="BM6" i="7"/>
  <c r="BJ6" i="7"/>
  <c r="BF6" i="7"/>
  <c r="BG6" i="7"/>
  <c r="BH6" i="7"/>
  <c r="BE6" i="7"/>
  <c r="BA6" i="7"/>
  <c r="BB6" i="7"/>
  <c r="BC6" i="7"/>
  <c r="AZ6" i="7"/>
  <c r="AV6" i="7"/>
  <c r="AW6" i="7"/>
  <c r="AX6" i="7"/>
  <c r="AU6" i="7"/>
  <c r="AQ6" i="7"/>
  <c r="AR6" i="7"/>
  <c r="AS6" i="7"/>
  <c r="AP6" i="7"/>
  <c r="AL6" i="7"/>
  <c r="AM6" i="7"/>
  <c r="AN6" i="7"/>
  <c r="AK6" i="7"/>
  <c r="AG6" i="7"/>
  <c r="AH6" i="7"/>
  <c r="AI6" i="7"/>
  <c r="AF6" i="7"/>
  <c r="W6" i="7"/>
  <c r="X6" i="7"/>
  <c r="Y6" i="7"/>
  <c r="V6" i="7"/>
  <c r="S6" i="7"/>
  <c r="T6" i="7"/>
  <c r="R6" i="7"/>
  <c r="N6" i="7"/>
  <c r="O6" i="7"/>
  <c r="M6" i="7"/>
  <c r="BP7" i="6"/>
  <c r="BQ7" i="6"/>
  <c r="BR7" i="6"/>
  <c r="BO7" i="6"/>
  <c r="BK7" i="6"/>
  <c r="BL7" i="6"/>
  <c r="BM7" i="6"/>
  <c r="BJ7" i="6"/>
  <c r="BF7" i="6"/>
  <c r="BG7" i="6"/>
  <c r="BH7" i="6"/>
  <c r="BE7" i="6"/>
  <c r="BA7" i="6"/>
  <c r="BB7" i="6"/>
  <c r="BC7" i="6"/>
  <c r="AZ7" i="6"/>
  <c r="AV7" i="6"/>
  <c r="AW7" i="6"/>
  <c r="AX7" i="6"/>
  <c r="AU7" i="6"/>
  <c r="AQ7" i="6"/>
  <c r="AR7" i="6"/>
  <c r="AS7" i="6"/>
  <c r="AP7" i="6"/>
  <c r="AL7" i="6"/>
  <c r="AM7" i="6"/>
  <c r="AN7" i="6"/>
  <c r="AK7" i="6"/>
  <c r="AG7" i="6"/>
  <c r="AH7" i="6"/>
  <c r="AI7" i="6"/>
  <c r="AF7" i="6"/>
  <c r="AB7" i="6"/>
  <c r="AC7" i="6"/>
  <c r="AD7" i="6"/>
  <c r="AA7" i="6"/>
  <c r="W7" i="6"/>
  <c r="X7" i="6"/>
  <c r="Y7" i="6"/>
  <c r="V7" i="6"/>
  <c r="S7" i="6"/>
  <c r="T7" i="6"/>
  <c r="R7" i="6"/>
  <c r="N7" i="6"/>
  <c r="O7" i="6"/>
  <c r="M7" i="6"/>
  <c r="BP31" i="5"/>
  <c r="BQ31" i="5"/>
  <c r="BR31" i="5"/>
  <c r="BO31" i="5"/>
  <c r="BK31" i="5"/>
  <c r="BL31" i="5"/>
  <c r="BM31" i="5"/>
  <c r="BJ31" i="5"/>
  <c r="BF31" i="5"/>
  <c r="BG31" i="5"/>
  <c r="BH31" i="5"/>
  <c r="BE31" i="5"/>
  <c r="BA31" i="5"/>
  <c r="BB31" i="5"/>
  <c r="BC31" i="5"/>
  <c r="AZ31" i="5"/>
  <c r="AV31" i="5"/>
  <c r="AW31" i="5"/>
  <c r="AX31" i="5"/>
  <c r="AU31" i="5"/>
  <c r="AQ31" i="5"/>
  <c r="AR31" i="5"/>
  <c r="AS31" i="5"/>
  <c r="AP31" i="5"/>
  <c r="AL31" i="5"/>
  <c r="AM31" i="5"/>
  <c r="AN31" i="5"/>
  <c r="AK31" i="5"/>
  <c r="AG31" i="5"/>
  <c r="AH31" i="5"/>
  <c r="AI31" i="5"/>
  <c r="AF31" i="5"/>
  <c r="AB31" i="5"/>
  <c r="AC31" i="5"/>
  <c r="AD31" i="5"/>
  <c r="AA31" i="5"/>
  <c r="W31" i="5"/>
  <c r="X31" i="5"/>
  <c r="Y31" i="5"/>
  <c r="V31" i="5"/>
  <c r="S31" i="5"/>
  <c r="T31" i="5"/>
  <c r="R31" i="5"/>
  <c r="N31" i="5"/>
  <c r="O31" i="5"/>
  <c r="M31" i="5"/>
  <c r="BP21" i="5"/>
  <c r="BQ21" i="5"/>
  <c r="BR21" i="5"/>
  <c r="BO21" i="5"/>
  <c r="BK21" i="5"/>
  <c r="BL21" i="5"/>
  <c r="BM21" i="5"/>
  <c r="BJ21" i="5"/>
  <c r="BF21" i="5"/>
  <c r="BG21" i="5"/>
  <c r="BH21" i="5"/>
  <c r="BE21" i="5"/>
  <c r="BA21" i="5"/>
  <c r="BB21" i="5"/>
  <c r="BC21" i="5"/>
  <c r="AZ21" i="5"/>
  <c r="AV21" i="5"/>
  <c r="AW21" i="5"/>
  <c r="AX21" i="5"/>
  <c r="AU21" i="5"/>
  <c r="AQ21" i="5"/>
  <c r="AR21" i="5"/>
  <c r="AS21" i="5"/>
  <c r="AP21" i="5"/>
  <c r="AL21" i="5"/>
  <c r="AM21" i="5"/>
  <c r="AN21" i="5"/>
  <c r="AK21" i="5"/>
  <c r="AG21" i="5"/>
  <c r="AH21" i="5"/>
  <c r="AI21" i="5"/>
  <c r="AF21" i="5"/>
  <c r="AB21" i="5"/>
  <c r="AC21" i="5"/>
  <c r="AD21" i="5"/>
  <c r="AA21" i="5"/>
  <c r="W21" i="5"/>
  <c r="X21" i="5"/>
  <c r="Y21" i="5"/>
  <c r="V21" i="5"/>
  <c r="S21" i="5"/>
  <c r="T21" i="5"/>
  <c r="R21" i="5"/>
  <c r="N21" i="5"/>
  <c r="O21" i="5"/>
  <c r="M21" i="5"/>
  <c r="BP35" i="2"/>
  <c r="BQ35" i="2"/>
  <c r="BR35" i="2"/>
  <c r="BO35" i="2"/>
  <c r="BK35" i="2"/>
  <c r="BL35" i="2"/>
  <c r="BM35" i="2"/>
  <c r="BJ35" i="2"/>
  <c r="BF35" i="2"/>
  <c r="BG35" i="2"/>
  <c r="BH35" i="2"/>
  <c r="BE35" i="2"/>
  <c r="BA35" i="2"/>
  <c r="BB35" i="2"/>
  <c r="BC35" i="2"/>
  <c r="AZ35" i="2"/>
  <c r="AV35" i="2"/>
  <c r="AW35" i="2"/>
  <c r="AX35" i="2"/>
  <c r="AU35" i="2"/>
  <c r="AQ35" i="2"/>
  <c r="AR35" i="2"/>
  <c r="AS35" i="2"/>
  <c r="AP35" i="2"/>
  <c r="AL35" i="2"/>
  <c r="AM35" i="2"/>
  <c r="AN35" i="2"/>
  <c r="AK35" i="2"/>
  <c r="AG35" i="2"/>
  <c r="AH35" i="2"/>
  <c r="AI35" i="2"/>
  <c r="AF35" i="2"/>
  <c r="AB35" i="2"/>
  <c r="AC35" i="2"/>
  <c r="AD35" i="2"/>
  <c r="AA35" i="2"/>
  <c r="W35" i="2"/>
  <c r="X35" i="2"/>
  <c r="Y35" i="2"/>
  <c r="V35" i="2"/>
  <c r="S35" i="2"/>
  <c r="T35" i="2"/>
  <c r="R35" i="2"/>
  <c r="N35" i="2"/>
  <c r="O35" i="2"/>
  <c r="M35" i="2"/>
  <c r="BP26" i="2"/>
  <c r="BQ26" i="2"/>
  <c r="BR26" i="2"/>
  <c r="BO26" i="2"/>
  <c r="BK26" i="2"/>
  <c r="BL26" i="2"/>
  <c r="BM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BM27" i="11" l="1"/>
  <c r="BH27" i="11"/>
  <c r="BC27" i="11"/>
  <c r="AX27" i="11"/>
  <c r="AS27" i="11"/>
  <c r="AN27" i="11"/>
  <c r="AI27" i="11"/>
  <c r="AD27" i="11"/>
  <c r="AB27" i="11"/>
  <c r="AG27" i="11" s="1"/>
  <c r="AL27" i="11" s="1"/>
  <c r="AQ27" i="11" s="1"/>
  <c r="AV27" i="11" s="1"/>
  <c r="BA27" i="11" s="1"/>
  <c r="BF27" i="11" s="1"/>
  <c r="BK27" i="11" s="1"/>
  <c r="B46" i="22"/>
  <c r="B43" i="4"/>
  <c r="B39" i="22" s="1"/>
  <c r="B44" i="4"/>
  <c r="B26" i="4"/>
  <c r="B22" i="22" s="1"/>
  <c r="B20" i="4"/>
  <c r="B16" i="22" s="1"/>
  <c r="U45" i="16" l="1"/>
  <c r="Z45" i="16" s="1"/>
  <c r="AE45" i="16" s="1"/>
  <c r="AJ45" i="16" s="1"/>
  <c r="AO45" i="16" s="1"/>
  <c r="AT45" i="16" s="1"/>
  <c r="AY45" i="16" s="1"/>
  <c r="BD45" i="16" s="1"/>
  <c r="BI45" i="16" s="1"/>
  <c r="BN45" i="16" s="1"/>
  <c r="BS45" i="16" s="1"/>
  <c r="G45" i="16" s="1"/>
  <c r="F20" i="21" l="1"/>
  <c r="G20" i="21" s="1"/>
  <c r="E59" i="22" l="1"/>
  <c r="BP21" i="14"/>
  <c r="BQ21" i="14"/>
  <c r="BR21" i="14"/>
  <c r="BO21" i="14"/>
  <c r="BK21" i="14"/>
  <c r="BL21" i="14"/>
  <c r="BM21" i="14"/>
  <c r="BJ21" i="14"/>
  <c r="BF21" i="14"/>
  <c r="BG21" i="14"/>
  <c r="BH21" i="14"/>
  <c r="BE21" i="14"/>
  <c r="BA21" i="14"/>
  <c r="BB21" i="14"/>
  <c r="BC21" i="14"/>
  <c r="AZ21" i="14"/>
  <c r="AV21" i="14"/>
  <c r="AW21" i="14"/>
  <c r="AX21" i="14"/>
  <c r="AU21" i="14"/>
  <c r="AQ21" i="14"/>
  <c r="AR21" i="14"/>
  <c r="AS21" i="14"/>
  <c r="AP21" i="14"/>
  <c r="AL21" i="14"/>
  <c r="AM21" i="14"/>
  <c r="AN21" i="14"/>
  <c r="AK21" i="14"/>
  <c r="AG21" i="14"/>
  <c r="AH21" i="14"/>
  <c r="AI21" i="14"/>
  <c r="AF21" i="14"/>
  <c r="AB21" i="14"/>
  <c r="AC21" i="14"/>
  <c r="AD21" i="14"/>
  <c r="AA21" i="14"/>
  <c r="W21" i="14"/>
  <c r="X21" i="14"/>
  <c r="Y21" i="14"/>
  <c r="V21" i="14"/>
  <c r="B52" i="22"/>
  <c r="B60" i="22"/>
  <c r="B61" i="22"/>
  <c r="J44" i="4" l="1"/>
  <c r="E93" i="14"/>
  <c r="F91" i="14"/>
  <c r="C93" i="14"/>
  <c r="A44" i="4" s="1"/>
  <c r="C15" i="2" l="1"/>
  <c r="C11" i="2"/>
  <c r="C28" i="19" l="1"/>
  <c r="U79" i="14" l="1"/>
  <c r="Z79" i="14" s="1"/>
  <c r="AE79" i="14" s="1"/>
  <c r="AJ79" i="14" l="1"/>
  <c r="AO79" i="14" l="1"/>
  <c r="E28" i="19"/>
  <c r="Z25" i="19"/>
  <c r="AE25" i="19" s="1"/>
  <c r="AJ25" i="19" s="1"/>
  <c r="AO25" i="19" s="1"/>
  <c r="AT25" i="19" s="1"/>
  <c r="AY25" i="19" s="1"/>
  <c r="BD25" i="19" s="1"/>
  <c r="BI25" i="19" s="1"/>
  <c r="BN25" i="19" l="1"/>
  <c r="BS25" i="19" s="1"/>
  <c r="AT79" i="14"/>
  <c r="BR17" i="21"/>
  <c r="BQ17" i="21"/>
  <c r="BP17" i="21"/>
  <c r="BO17" i="21"/>
  <c r="AY79" i="14" l="1"/>
  <c r="BR17" i="14"/>
  <c r="BQ17" i="14"/>
  <c r="BP17" i="14"/>
  <c r="BO17" i="14"/>
  <c r="BR5" i="11"/>
  <c r="BQ5" i="11"/>
  <c r="BP5" i="11"/>
  <c r="BO5" i="11"/>
  <c r="BR5" i="10"/>
  <c r="BQ5" i="10"/>
  <c r="BP5" i="10"/>
  <c r="BO5" i="10"/>
  <c r="BR12" i="6"/>
  <c r="BQ12" i="6"/>
  <c r="BP12" i="6"/>
  <c r="BO12" i="6"/>
  <c r="BR14" i="2"/>
  <c r="BQ14" i="2"/>
  <c r="BP14" i="2"/>
  <c r="BO14" i="2"/>
  <c r="BR10" i="2"/>
  <c r="BQ10" i="2"/>
  <c r="BP10" i="2"/>
  <c r="BO10" i="2"/>
  <c r="BR5" i="2"/>
  <c r="BQ5" i="2"/>
  <c r="BP5" i="2"/>
  <c r="BO5" i="2"/>
  <c r="BD79" i="14" l="1"/>
  <c r="J22" i="14"/>
  <c r="J61" i="4" s="1"/>
  <c r="J18" i="14"/>
  <c r="J60" i="4" s="1"/>
  <c r="BI79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21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S21" i="14"/>
  <c r="T21" i="14"/>
  <c r="R21" i="14"/>
  <c r="N22" i="14"/>
  <c r="O22" i="14"/>
  <c r="M22" i="14"/>
  <c r="N18" i="14"/>
  <c r="O18" i="14"/>
  <c r="M18" i="14"/>
  <c r="E22" i="14"/>
  <c r="F22" i="14" s="1"/>
  <c r="P22" i="14" s="1"/>
  <c r="E18" i="14"/>
  <c r="F18" i="14" s="1"/>
  <c r="P18" i="14" s="1"/>
  <c r="B35" i="4"/>
  <c r="B31" i="22" s="1"/>
  <c r="B24" i="4"/>
  <c r="B20" i="22" s="1"/>
  <c r="B33" i="4"/>
  <c r="B29" i="22" s="1"/>
  <c r="A33" i="4"/>
  <c r="A29" i="22" s="1"/>
  <c r="B34" i="4"/>
  <c r="B30" i="22" s="1"/>
  <c r="B19" i="4"/>
  <c r="B15" i="22" s="1"/>
  <c r="B17" i="4"/>
  <c r="B13" i="22" s="1"/>
  <c r="B10" i="4"/>
  <c r="B6" i="22" s="1"/>
  <c r="BN79" i="14" l="1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60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60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60" i="4" s="1"/>
  <c r="T22" i="14"/>
  <c r="Y22" i="14" s="1"/>
  <c r="AD22" i="14" s="1"/>
  <c r="AI22" i="14" s="1"/>
  <c r="I60" i="4"/>
  <c r="C60" i="22" s="1"/>
  <c r="I61" i="4"/>
  <c r="C61" i="22" s="1"/>
  <c r="F3" i="16"/>
  <c r="G3" i="16" s="1"/>
  <c r="BS79" i="14" l="1"/>
  <c r="K60" i="4"/>
  <c r="H60" i="4"/>
  <c r="D60" i="22" s="1"/>
  <c r="E60" i="22" s="1"/>
  <c r="U8" i="20"/>
  <c r="Z8" i="20" s="1"/>
  <c r="AE8" i="20" s="1"/>
  <c r="AJ8" i="20" s="1"/>
  <c r="AO8" i="20" s="1"/>
  <c r="AT8" i="20" s="1"/>
  <c r="AY8" i="20" s="1"/>
  <c r="BD8" i="20" s="1"/>
  <c r="BI8" i="20" s="1"/>
  <c r="BN8" i="20" s="1"/>
  <c r="BS8" i="20" s="1"/>
  <c r="F8" i="20"/>
  <c r="G79" i="14" l="1"/>
  <c r="G8" i="20"/>
  <c r="C38" i="14"/>
  <c r="A17" i="4" s="1"/>
  <c r="A13" i="22" s="1"/>
  <c r="O14" i="2" l="1"/>
  <c r="T14" i="2"/>
  <c r="N14" i="2"/>
  <c r="S14" i="2"/>
  <c r="M14" i="2"/>
  <c r="R14" i="2"/>
  <c r="Y14" i="2"/>
  <c r="X14" i="2"/>
  <c r="AC14" i="2"/>
  <c r="AH14" i="2"/>
  <c r="AM14" i="2"/>
  <c r="AR14" i="2"/>
  <c r="AW14" i="2"/>
  <c r="BB14" i="2"/>
  <c r="BG14" i="2"/>
  <c r="BL14" i="2"/>
  <c r="W14" i="2"/>
  <c r="AD14" i="2"/>
  <c r="AI14" i="2"/>
  <c r="AN14" i="2"/>
  <c r="AS14" i="2"/>
  <c r="AX14" i="2"/>
  <c r="BC14" i="2"/>
  <c r="BH14" i="2"/>
  <c r="BM14" i="2"/>
  <c r="AB14" i="2"/>
  <c r="AG14" i="2"/>
  <c r="AL14" i="2"/>
  <c r="AQ14" i="2"/>
  <c r="AV14" i="2"/>
  <c r="BA14" i="2"/>
  <c r="BF14" i="2"/>
  <c r="BK14" i="2"/>
  <c r="P14" i="2"/>
  <c r="BJ14" i="2"/>
  <c r="BE14" i="2"/>
  <c r="AZ14" i="2"/>
  <c r="AU14" i="2"/>
  <c r="AP14" i="2"/>
  <c r="AK14" i="2"/>
  <c r="AF14" i="2"/>
  <c r="AA14" i="2"/>
  <c r="V14" i="2"/>
  <c r="Q14" i="2"/>
  <c r="O10" i="2"/>
  <c r="T10" i="2"/>
  <c r="Y10" i="2"/>
  <c r="AD10" i="2"/>
  <c r="AI10" i="2"/>
  <c r="AN10" i="2"/>
  <c r="AS10" i="2"/>
  <c r="AX10" i="2"/>
  <c r="BC10" i="2"/>
  <c r="BH10" i="2"/>
  <c r="BM10" i="2"/>
  <c r="N10" i="2"/>
  <c r="S10" i="2"/>
  <c r="X10" i="2"/>
  <c r="AC10" i="2"/>
  <c r="AH10" i="2"/>
  <c r="AM10" i="2"/>
  <c r="AR10" i="2"/>
  <c r="AW10" i="2"/>
  <c r="BB10" i="2"/>
  <c r="BG10" i="2"/>
  <c r="BL10" i="2"/>
  <c r="M10" i="2"/>
  <c r="R10" i="2"/>
  <c r="W10" i="2"/>
  <c r="AB10" i="2"/>
  <c r="AG10" i="2"/>
  <c r="AL10" i="2"/>
  <c r="AQ10" i="2"/>
  <c r="AV10" i="2"/>
  <c r="BA10" i="2"/>
  <c r="BF10" i="2"/>
  <c r="BK10" i="2"/>
  <c r="U9" i="2"/>
  <c r="Z9" i="2" s="1"/>
  <c r="BJ10" i="2"/>
  <c r="BE10" i="2"/>
  <c r="AZ10" i="2"/>
  <c r="AU10" i="2"/>
  <c r="AP10" i="2"/>
  <c r="AK10" i="2"/>
  <c r="AF10" i="2"/>
  <c r="AA10" i="2"/>
  <c r="V10" i="2"/>
  <c r="Q10" i="2"/>
  <c r="J15" i="2"/>
  <c r="F13" i="2"/>
  <c r="F15" i="2" s="1"/>
  <c r="E15" i="2"/>
  <c r="F9" i="2"/>
  <c r="F11" i="2" s="1"/>
  <c r="E11" i="2"/>
  <c r="J31" i="4"/>
  <c r="J27" i="2"/>
  <c r="J14" i="4" s="1"/>
  <c r="J6" i="2"/>
  <c r="T36" i="2"/>
  <c r="Y36" i="2" s="1"/>
  <c r="S36" i="2"/>
  <c r="AO34" i="2"/>
  <c r="AT34" i="2" s="1"/>
  <c r="AY34" i="2" s="1"/>
  <c r="BD34" i="2" s="1"/>
  <c r="BI34" i="2" s="1"/>
  <c r="BN34" i="2" s="1"/>
  <c r="BS34" i="2" s="1"/>
  <c r="AO33" i="2"/>
  <c r="AT33" i="2" s="1"/>
  <c r="AY33" i="2" s="1"/>
  <c r="BD33" i="2" s="1"/>
  <c r="BI33" i="2" s="1"/>
  <c r="BN33" i="2" s="1"/>
  <c r="BS33" i="2" s="1"/>
  <c r="AO32" i="2"/>
  <c r="AT32" i="2" s="1"/>
  <c r="AY32" i="2" s="1"/>
  <c r="BD32" i="2" s="1"/>
  <c r="BI32" i="2" s="1"/>
  <c r="BN32" i="2" s="1"/>
  <c r="BS32" i="2" s="1"/>
  <c r="AO31" i="2"/>
  <c r="AT31" i="2" s="1"/>
  <c r="AY31" i="2" s="1"/>
  <c r="BD31" i="2" s="1"/>
  <c r="BI31" i="2" s="1"/>
  <c r="BN31" i="2" s="1"/>
  <c r="BS31" i="2" s="1"/>
  <c r="C36" i="2"/>
  <c r="A31" i="4" s="1"/>
  <c r="A27" i="22" s="1"/>
  <c r="F34" i="2"/>
  <c r="F33" i="2"/>
  <c r="F32" i="2"/>
  <c r="F31" i="2"/>
  <c r="F30" i="2"/>
  <c r="F29" i="2"/>
  <c r="G29" i="2" s="1"/>
  <c r="N26" i="2"/>
  <c r="M26" i="2"/>
  <c r="O26" i="2"/>
  <c r="AO25" i="2"/>
  <c r="AT25" i="2" s="1"/>
  <c r="AY25" i="2" s="1"/>
  <c r="BD25" i="2" s="1"/>
  <c r="BI25" i="2" s="1"/>
  <c r="BN25" i="2" s="1"/>
  <c r="BS25" i="2" s="1"/>
  <c r="AO24" i="2"/>
  <c r="AT24" i="2" s="1"/>
  <c r="AY24" i="2" s="1"/>
  <c r="BD24" i="2" s="1"/>
  <c r="BI24" i="2" s="1"/>
  <c r="BN24" i="2" s="1"/>
  <c r="BS24" i="2" s="1"/>
  <c r="AO23" i="2"/>
  <c r="AT23" i="2" s="1"/>
  <c r="AY23" i="2" s="1"/>
  <c r="BD23" i="2" s="1"/>
  <c r="BI23" i="2" s="1"/>
  <c r="BN23" i="2" s="1"/>
  <c r="BS23" i="2" s="1"/>
  <c r="AO22" i="2"/>
  <c r="AT22" i="2" s="1"/>
  <c r="AY22" i="2" s="1"/>
  <c r="BD22" i="2" s="1"/>
  <c r="BI22" i="2" s="1"/>
  <c r="BN22" i="2" s="1"/>
  <c r="BS22" i="2" s="1"/>
  <c r="AO21" i="2"/>
  <c r="AT21" i="2" s="1"/>
  <c r="AY21" i="2" s="1"/>
  <c r="BD21" i="2" s="1"/>
  <c r="BI21" i="2" s="1"/>
  <c r="BN21" i="2" s="1"/>
  <c r="BS21" i="2" s="1"/>
  <c r="AO20" i="2"/>
  <c r="AT20" i="2" s="1"/>
  <c r="AY20" i="2" s="1"/>
  <c r="BD20" i="2" s="1"/>
  <c r="BI20" i="2" s="1"/>
  <c r="BN20" i="2" s="1"/>
  <c r="BS20" i="2" s="1"/>
  <c r="AO19" i="2"/>
  <c r="AT19" i="2" s="1"/>
  <c r="AY19" i="2" s="1"/>
  <c r="BD19" i="2" s="1"/>
  <c r="BI19" i="2" s="1"/>
  <c r="BN19" i="2" s="1"/>
  <c r="BS19" i="2" s="1"/>
  <c r="E27" i="2"/>
  <c r="C27" i="2"/>
  <c r="F25" i="2"/>
  <c r="F24" i="2"/>
  <c r="F23" i="2"/>
  <c r="F22" i="2"/>
  <c r="F21" i="2"/>
  <c r="F20" i="2"/>
  <c r="F19" i="2"/>
  <c r="F18" i="2"/>
  <c r="F17" i="2"/>
  <c r="G17" i="2" s="1"/>
  <c r="T5" i="2"/>
  <c r="S5" i="2"/>
  <c r="R5" i="2"/>
  <c r="Q5" i="2"/>
  <c r="V5" i="2"/>
  <c r="W5" i="2"/>
  <c r="X5" i="2"/>
  <c r="Y5" i="2"/>
  <c r="F4" i="2"/>
  <c r="P8" i="2"/>
  <c r="U8" i="2" s="1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BK5" i="2"/>
  <c r="BF5" i="2"/>
  <c r="BA5" i="2"/>
  <c r="AV5" i="2"/>
  <c r="AQ5" i="2"/>
  <c r="AL5" i="2"/>
  <c r="AG5" i="2"/>
  <c r="AB5" i="2"/>
  <c r="BM5" i="2"/>
  <c r="BL5" i="2"/>
  <c r="BJ5" i="2"/>
  <c r="BH5" i="2"/>
  <c r="BG5" i="2"/>
  <c r="BE5" i="2"/>
  <c r="BC5" i="2"/>
  <c r="BB5" i="2"/>
  <c r="AZ5" i="2"/>
  <c r="AX5" i="2"/>
  <c r="AW5" i="2"/>
  <c r="AU5" i="2"/>
  <c r="AS5" i="2"/>
  <c r="AR5" i="2"/>
  <c r="AP5" i="2"/>
  <c r="AN5" i="2"/>
  <c r="AM5" i="2"/>
  <c r="AK5" i="2"/>
  <c r="AI5" i="2"/>
  <c r="AH5" i="2"/>
  <c r="AF5" i="2"/>
  <c r="AD5" i="2"/>
  <c r="AC5" i="2"/>
  <c r="AA5" i="2"/>
  <c r="O5" i="2"/>
  <c r="N5" i="2"/>
  <c r="M5" i="2"/>
  <c r="P3" i="2"/>
  <c r="U3" i="2" s="1"/>
  <c r="Z3" i="2" s="1"/>
  <c r="E6" i="2"/>
  <c r="C6" i="2"/>
  <c r="U4" i="2"/>
  <c r="Z4" i="2" s="1"/>
  <c r="AE4" i="2" s="1"/>
  <c r="AJ4" i="2" s="1"/>
  <c r="AO4" i="2" s="1"/>
  <c r="AT4" i="2" s="1"/>
  <c r="AY4" i="2" s="1"/>
  <c r="BD4" i="2" s="1"/>
  <c r="BI4" i="2" s="1"/>
  <c r="BN4" i="2" s="1"/>
  <c r="BS4" i="2" s="1"/>
  <c r="J32" i="4"/>
  <c r="J7" i="4"/>
  <c r="U30" i="5"/>
  <c r="Z30" i="5" s="1"/>
  <c r="AE30" i="5" s="1"/>
  <c r="AJ30" i="5" s="1"/>
  <c r="AO30" i="5" s="1"/>
  <c r="AT30" i="5" s="1"/>
  <c r="AY30" i="5" s="1"/>
  <c r="BD30" i="5" s="1"/>
  <c r="BI30" i="5" s="1"/>
  <c r="BN30" i="5" s="1"/>
  <c r="BS30" i="5" s="1"/>
  <c r="U29" i="5"/>
  <c r="Z29" i="5" s="1"/>
  <c r="AE29" i="5" s="1"/>
  <c r="AJ29" i="5" s="1"/>
  <c r="AO29" i="5" s="1"/>
  <c r="AT29" i="5" s="1"/>
  <c r="AY29" i="5" s="1"/>
  <c r="BD29" i="5" s="1"/>
  <c r="BI29" i="5" s="1"/>
  <c r="BN29" i="5" s="1"/>
  <c r="BS29" i="5" s="1"/>
  <c r="U28" i="5"/>
  <c r="Z28" i="5" s="1"/>
  <c r="AE28" i="5" s="1"/>
  <c r="U27" i="5"/>
  <c r="Z27" i="5" s="1"/>
  <c r="AE27" i="5" s="1"/>
  <c r="AJ27" i="5" s="1"/>
  <c r="AO27" i="5" s="1"/>
  <c r="AT27" i="5" s="1"/>
  <c r="AY27" i="5" s="1"/>
  <c r="BD27" i="5" s="1"/>
  <c r="BI27" i="5" s="1"/>
  <c r="BN27" i="5" s="1"/>
  <c r="BS27" i="5" s="1"/>
  <c r="U26" i="5"/>
  <c r="C32" i="5"/>
  <c r="A32" i="4" s="1"/>
  <c r="A28" i="22" s="1"/>
  <c r="F30" i="5"/>
  <c r="F29" i="5"/>
  <c r="F28" i="5"/>
  <c r="F27" i="5"/>
  <c r="F26" i="5"/>
  <c r="F25" i="5"/>
  <c r="U20" i="5"/>
  <c r="Z20" i="5" s="1"/>
  <c r="AE20" i="5" s="1"/>
  <c r="AJ20" i="5" s="1"/>
  <c r="AO20" i="5" s="1"/>
  <c r="AT20" i="5" s="1"/>
  <c r="AY20" i="5" s="1"/>
  <c r="BD20" i="5" s="1"/>
  <c r="BI20" i="5" s="1"/>
  <c r="BN20" i="5" s="1"/>
  <c r="BS20" i="5" s="1"/>
  <c r="U19" i="5"/>
  <c r="Z19" i="5" s="1"/>
  <c r="AE19" i="5" s="1"/>
  <c r="AJ19" i="5" s="1"/>
  <c r="AO19" i="5" s="1"/>
  <c r="AT19" i="5" s="1"/>
  <c r="AY19" i="5" s="1"/>
  <c r="BD19" i="5" s="1"/>
  <c r="BI19" i="5" s="1"/>
  <c r="BN19" i="5" s="1"/>
  <c r="BS19" i="5" s="1"/>
  <c r="U18" i="5"/>
  <c r="Z18" i="5" s="1"/>
  <c r="AE18" i="5" s="1"/>
  <c r="AJ18" i="5" s="1"/>
  <c r="AO18" i="5" s="1"/>
  <c r="AT18" i="5" s="1"/>
  <c r="AY18" i="5" s="1"/>
  <c r="BD18" i="5" s="1"/>
  <c r="BI18" i="5" s="1"/>
  <c r="BN18" i="5" s="1"/>
  <c r="BS18" i="5" s="1"/>
  <c r="U17" i="5"/>
  <c r="Z17" i="5" s="1"/>
  <c r="AE17" i="5" s="1"/>
  <c r="AJ17" i="5" s="1"/>
  <c r="AO17" i="5" s="1"/>
  <c r="AT17" i="5" s="1"/>
  <c r="AY17" i="5" s="1"/>
  <c r="BD17" i="5" s="1"/>
  <c r="BI17" i="5" s="1"/>
  <c r="BN17" i="5" s="1"/>
  <c r="BS17" i="5" s="1"/>
  <c r="U16" i="5"/>
  <c r="Z16" i="5" s="1"/>
  <c r="AE16" i="5" s="1"/>
  <c r="AJ16" i="5" s="1"/>
  <c r="AO16" i="5" s="1"/>
  <c r="AT16" i="5" s="1"/>
  <c r="AY16" i="5" s="1"/>
  <c r="BD16" i="5" s="1"/>
  <c r="BI16" i="5" s="1"/>
  <c r="BN16" i="5" s="1"/>
  <c r="BS16" i="5" s="1"/>
  <c r="U15" i="5"/>
  <c r="Z15" i="5" s="1"/>
  <c r="AE15" i="5" s="1"/>
  <c r="AJ15" i="5" s="1"/>
  <c r="AO15" i="5" s="1"/>
  <c r="AT15" i="5" s="1"/>
  <c r="AY15" i="5" s="1"/>
  <c r="BD15" i="5" s="1"/>
  <c r="BI15" i="5" s="1"/>
  <c r="BN15" i="5" s="1"/>
  <c r="BS15" i="5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U7" i="5"/>
  <c r="Z7" i="5" s="1"/>
  <c r="U6" i="5"/>
  <c r="Z6" i="5" s="1"/>
  <c r="U5" i="5"/>
  <c r="Z5" i="5" s="1"/>
  <c r="AE5" i="5" s="1"/>
  <c r="AJ5" i="5" s="1"/>
  <c r="AO5" i="5" s="1"/>
  <c r="AT5" i="5" s="1"/>
  <c r="AY5" i="5" s="1"/>
  <c r="BD5" i="5" s="1"/>
  <c r="BI5" i="5" s="1"/>
  <c r="BN5" i="5" s="1"/>
  <c r="BS5" i="5" s="1"/>
  <c r="U4" i="5"/>
  <c r="C22" i="5"/>
  <c r="A7" i="4" s="1"/>
  <c r="A3" i="22" s="1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11" i="6"/>
  <c r="F13" i="6" s="1"/>
  <c r="E13" i="6"/>
  <c r="C13" i="6"/>
  <c r="J13" i="6"/>
  <c r="BM12" i="6"/>
  <c r="BL12" i="6"/>
  <c r="BK12" i="6"/>
  <c r="BJ12" i="6"/>
  <c r="BH12" i="6"/>
  <c r="BG12" i="6"/>
  <c r="BF12" i="6"/>
  <c r="BE12" i="6"/>
  <c r="BC12" i="6"/>
  <c r="BB12" i="6"/>
  <c r="BA12" i="6"/>
  <c r="AZ12" i="6"/>
  <c r="AX12" i="6"/>
  <c r="AW12" i="6"/>
  <c r="AV12" i="6"/>
  <c r="AU12" i="6"/>
  <c r="AS12" i="6"/>
  <c r="AR12" i="6"/>
  <c r="AQ12" i="6"/>
  <c r="AP12" i="6"/>
  <c r="AN12" i="6"/>
  <c r="AM12" i="6"/>
  <c r="AL12" i="6"/>
  <c r="AK12" i="6"/>
  <c r="AI12" i="6"/>
  <c r="AH12" i="6"/>
  <c r="AG12" i="6"/>
  <c r="AF12" i="6"/>
  <c r="AD12" i="6"/>
  <c r="AC12" i="6"/>
  <c r="AB12" i="6"/>
  <c r="AA12" i="6"/>
  <c r="Y12" i="6"/>
  <c r="X12" i="6"/>
  <c r="W12" i="6"/>
  <c r="V12" i="6"/>
  <c r="T12" i="6"/>
  <c r="S12" i="6"/>
  <c r="R12" i="6"/>
  <c r="M12" i="6"/>
  <c r="Q12" i="6"/>
  <c r="O12" i="6"/>
  <c r="N12" i="6"/>
  <c r="U11" i="6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41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41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F6" i="6"/>
  <c r="U5" i="6"/>
  <c r="U4" i="6"/>
  <c r="F4" i="6"/>
  <c r="E8" i="6"/>
  <c r="C8" i="6"/>
  <c r="F5" i="6"/>
  <c r="F3" i="6"/>
  <c r="G3" i="6" s="1"/>
  <c r="R8" i="6"/>
  <c r="W8" i="6" s="1"/>
  <c r="AB8" i="6" s="1"/>
  <c r="J33" i="4"/>
  <c r="AD6" i="7"/>
  <c r="AC6" i="7"/>
  <c r="AB6" i="7"/>
  <c r="AA6" i="7"/>
  <c r="T7" i="7"/>
  <c r="Y7" i="7" s="1"/>
  <c r="S7" i="7"/>
  <c r="X7" i="7" s="1"/>
  <c r="AC7" i="7" s="1"/>
  <c r="AH7" i="7" s="1"/>
  <c r="AM7" i="7" s="1"/>
  <c r="AR7" i="7" s="1"/>
  <c r="AW7" i="7" s="1"/>
  <c r="BB7" i="7" s="1"/>
  <c r="BG7" i="7" s="1"/>
  <c r="R7" i="7"/>
  <c r="W7" i="7" s="1"/>
  <c r="U5" i="7"/>
  <c r="Z5" i="7" s="1"/>
  <c r="AE5" i="7" s="1"/>
  <c r="F5" i="7"/>
  <c r="F4" i="7"/>
  <c r="U4" i="7"/>
  <c r="F3" i="8"/>
  <c r="G3" i="8" s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E30" i="8"/>
  <c r="J30" i="8"/>
  <c r="J10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U12" i="8"/>
  <c r="Z12" i="8" s="1"/>
  <c r="AE12" i="8" s="1"/>
  <c r="AJ12" i="8" s="1"/>
  <c r="AO12" i="8" s="1"/>
  <c r="AT12" i="8" s="1"/>
  <c r="AY12" i="8" s="1"/>
  <c r="BD12" i="8" s="1"/>
  <c r="BI12" i="8" s="1"/>
  <c r="BN12" i="8" s="1"/>
  <c r="BS12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U8" i="8"/>
  <c r="Z8" i="8" s="1"/>
  <c r="AE8" i="8" s="1"/>
  <c r="AJ8" i="8" s="1"/>
  <c r="AO8" i="8" s="1"/>
  <c r="AT8" i="8" s="1"/>
  <c r="AY8" i="8" s="1"/>
  <c r="BD8" i="8" s="1"/>
  <c r="BI8" i="8" s="1"/>
  <c r="BN8" i="8" s="1"/>
  <c r="BS8" i="8" s="1"/>
  <c r="U7" i="8"/>
  <c r="C30" i="8"/>
  <c r="A10" i="4" s="1"/>
  <c r="A6" i="22" s="1"/>
  <c r="T30" i="8"/>
  <c r="Y30" i="8" s="1"/>
  <c r="S30" i="8"/>
  <c r="U28" i="8"/>
  <c r="Z28" i="8" s="1"/>
  <c r="AE28" i="8" s="1"/>
  <c r="AJ28" i="8" s="1"/>
  <c r="AO28" i="8" s="1"/>
  <c r="AT28" i="8" s="1"/>
  <c r="AY28" i="8" s="1"/>
  <c r="BD28" i="8" s="1"/>
  <c r="U27" i="8"/>
  <c r="Z27" i="8" s="1"/>
  <c r="AE27" i="8" s="1"/>
  <c r="AJ27" i="8" s="1"/>
  <c r="AO27" i="8" s="1"/>
  <c r="AT27" i="8" s="1"/>
  <c r="AY27" i="8" s="1"/>
  <c r="BD27" i="8" s="1"/>
  <c r="BI27" i="8" s="1"/>
  <c r="BN27" i="8" s="1"/>
  <c r="BS27" i="8" s="1"/>
  <c r="U26" i="8"/>
  <c r="Z26" i="8" s="1"/>
  <c r="AE26" i="8" s="1"/>
  <c r="AJ26" i="8" s="1"/>
  <c r="AO26" i="8" s="1"/>
  <c r="AT26" i="8" s="1"/>
  <c r="AY26" i="8" s="1"/>
  <c r="BD26" i="8" s="1"/>
  <c r="BI26" i="8" s="1"/>
  <c r="BN26" i="8" s="1"/>
  <c r="BS26" i="8" s="1"/>
  <c r="U25" i="8"/>
  <c r="Z25" i="8" s="1"/>
  <c r="AE25" i="8" s="1"/>
  <c r="AJ25" i="8" s="1"/>
  <c r="AO25" i="8" s="1"/>
  <c r="AT25" i="8" s="1"/>
  <c r="U24" i="8"/>
  <c r="Z24" i="8" s="1"/>
  <c r="AE24" i="8" s="1"/>
  <c r="AJ24" i="8" s="1"/>
  <c r="AO24" i="8" s="1"/>
  <c r="AT24" i="8" s="1"/>
  <c r="AY24" i="8" s="1"/>
  <c r="BD24" i="8" s="1"/>
  <c r="BI24" i="8" s="1"/>
  <c r="BN24" i="8" s="1"/>
  <c r="BS24" i="8" s="1"/>
  <c r="U23" i="8"/>
  <c r="Z23" i="8" s="1"/>
  <c r="AE23" i="8" s="1"/>
  <c r="AJ23" i="8" s="1"/>
  <c r="AO23" i="8" s="1"/>
  <c r="AT23" i="8" s="1"/>
  <c r="AY23" i="8" s="1"/>
  <c r="BD23" i="8" s="1"/>
  <c r="BI23" i="8" s="1"/>
  <c r="BN23" i="8" s="1"/>
  <c r="BS23" i="8" s="1"/>
  <c r="U22" i="8"/>
  <c r="Z22" i="8" s="1"/>
  <c r="AE22" i="8" s="1"/>
  <c r="AJ22" i="8" s="1"/>
  <c r="AO22" i="8" s="1"/>
  <c r="AT22" i="8" s="1"/>
  <c r="AY22" i="8" s="1"/>
  <c r="BD22" i="8" s="1"/>
  <c r="BI22" i="8" s="1"/>
  <c r="BN22" i="8" s="1"/>
  <c r="BS22" i="8" s="1"/>
  <c r="U21" i="8"/>
  <c r="Z21" i="8" s="1"/>
  <c r="AE21" i="8" s="1"/>
  <c r="AJ21" i="8" s="1"/>
  <c r="AO21" i="8" s="1"/>
  <c r="AT21" i="8" s="1"/>
  <c r="AY21" i="8" s="1"/>
  <c r="BD21" i="8" s="1"/>
  <c r="BI21" i="8" s="1"/>
  <c r="BN21" i="8" s="1"/>
  <c r="BS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U5" i="8"/>
  <c r="Z5" i="8" s="1"/>
  <c r="AE5" i="8" s="1"/>
  <c r="AJ5" i="8" s="1"/>
  <c r="AO5" i="8" s="1"/>
  <c r="AT5" i="8" s="1"/>
  <c r="AY5" i="8" s="1"/>
  <c r="BD5" i="8" s="1"/>
  <c r="BI5" i="8" s="1"/>
  <c r="BN5" i="8" s="1"/>
  <c r="BS5" i="8" s="1"/>
  <c r="C11" i="9"/>
  <c r="A24" i="4" s="1"/>
  <c r="A20" i="22" s="1"/>
  <c r="U6" i="9"/>
  <c r="Z6" i="9" s="1"/>
  <c r="AE6" i="9" s="1"/>
  <c r="AJ6" i="9" s="1"/>
  <c r="AO6" i="9" s="1"/>
  <c r="AT6" i="9" s="1"/>
  <c r="AY6" i="9" s="1"/>
  <c r="BD6" i="9" s="1"/>
  <c r="U5" i="9"/>
  <c r="U4" i="9"/>
  <c r="F4" i="9"/>
  <c r="F6" i="9"/>
  <c r="F5" i="9"/>
  <c r="F3" i="9"/>
  <c r="G3" i="9" s="1"/>
  <c r="J11" i="9"/>
  <c r="J24" i="4" s="1"/>
  <c r="E11" i="9"/>
  <c r="T11" i="9"/>
  <c r="U9" i="9"/>
  <c r="Z9" i="9" s="1"/>
  <c r="AE9" i="9" s="1"/>
  <c r="AJ9" i="9" s="1"/>
  <c r="AO9" i="9" s="1"/>
  <c r="AT9" i="9" s="1"/>
  <c r="AY9" i="9" s="1"/>
  <c r="BD9" i="9" s="1"/>
  <c r="F9" i="9"/>
  <c r="U8" i="9"/>
  <c r="Z8" i="9" s="1"/>
  <c r="AE8" i="9" s="1"/>
  <c r="AJ8" i="9" s="1"/>
  <c r="AO8" i="9" s="1"/>
  <c r="AT8" i="9" s="1"/>
  <c r="AY8" i="9" s="1"/>
  <c r="BD8" i="9" s="1"/>
  <c r="F8" i="9"/>
  <c r="U7" i="9"/>
  <c r="F7" i="9"/>
  <c r="R11" i="9"/>
  <c r="W11" i="9" s="1"/>
  <c r="AB11" i="9" s="1"/>
  <c r="AG11" i="9" s="1"/>
  <c r="F4" i="10"/>
  <c r="F6" i="10" s="1"/>
  <c r="E6" i="10"/>
  <c r="J6" i="10"/>
  <c r="J58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BM6" i="10" s="1"/>
  <c r="BR6" i="10" s="1"/>
  <c r="F58" i="4" s="1"/>
  <c r="N5" i="10"/>
  <c r="S6" i="10" s="1"/>
  <c r="X6" i="10" s="1"/>
  <c r="AC6" i="10" s="1"/>
  <c r="AH6" i="10" s="1"/>
  <c r="M5" i="10"/>
  <c r="R6" i="10" s="1"/>
  <c r="P5" i="10"/>
  <c r="U4" i="10"/>
  <c r="Z4" i="10" s="1"/>
  <c r="F9" i="11"/>
  <c r="F10" i="11"/>
  <c r="F11" i="11"/>
  <c r="F12" i="11"/>
  <c r="F13" i="11"/>
  <c r="F14" i="11"/>
  <c r="F15" i="11"/>
  <c r="F16" i="11"/>
  <c r="F17" i="11"/>
  <c r="F6" i="11"/>
  <c r="I59" i="4" s="1"/>
  <c r="C57" i="22" s="1"/>
  <c r="E6" i="11"/>
  <c r="AC27" i="11"/>
  <c r="AH27" i="11" s="1"/>
  <c r="AM27" i="11" s="1"/>
  <c r="AR27" i="11" s="1"/>
  <c r="AW27" i="11" s="1"/>
  <c r="BB27" i="11" s="1"/>
  <c r="BG27" i="11" s="1"/>
  <c r="BL27" i="11" s="1"/>
  <c r="F22" i="11"/>
  <c r="F27" i="11" s="1"/>
  <c r="U12" i="11"/>
  <c r="Z12" i="11" s="1"/>
  <c r="U11" i="11"/>
  <c r="Z11" i="11" s="1"/>
  <c r="AE11" i="11" s="1"/>
  <c r="AJ11" i="11" s="1"/>
  <c r="AO11" i="11" s="1"/>
  <c r="AT11" i="11" s="1"/>
  <c r="AY11" i="11" s="1"/>
  <c r="BD11" i="11" s="1"/>
  <c r="BI11" i="11" s="1"/>
  <c r="BN11" i="11" s="1"/>
  <c r="BS11" i="11" s="1"/>
  <c r="U10" i="11"/>
  <c r="Z10" i="11" s="1"/>
  <c r="J19" i="11"/>
  <c r="J15" i="4" s="1"/>
  <c r="T19" i="11"/>
  <c r="S19" i="11"/>
  <c r="X19" i="11" s="1"/>
  <c r="U17" i="1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U16" i="11"/>
  <c r="Z16" i="11" s="1"/>
  <c r="AE16" i="11" s="1"/>
  <c r="AJ16" i="11" s="1"/>
  <c r="AO16" i="11" s="1"/>
  <c r="AT16" i="11" s="1"/>
  <c r="AY16" i="11" s="1"/>
  <c r="BD16" i="11" s="1"/>
  <c r="BI16" i="11" s="1"/>
  <c r="BN16" i="11" s="1"/>
  <c r="BS16" i="11" s="1"/>
  <c r="U15" i="11"/>
  <c r="Z15" i="11" s="1"/>
  <c r="AE15" i="11" s="1"/>
  <c r="AJ15" i="11" s="1"/>
  <c r="AO15" i="11" s="1"/>
  <c r="AT15" i="11" s="1"/>
  <c r="AY15" i="11" s="1"/>
  <c r="BD15" i="11" s="1"/>
  <c r="BI15" i="11" s="1"/>
  <c r="BN15" i="11" s="1"/>
  <c r="BS15" i="11" s="1"/>
  <c r="U14" i="11"/>
  <c r="Z14" i="11" s="1"/>
  <c r="AE14" i="11" s="1"/>
  <c r="AJ14" i="11" s="1"/>
  <c r="AO14" i="11" s="1"/>
  <c r="AT14" i="11" s="1"/>
  <c r="AY14" i="11" s="1"/>
  <c r="BD14" i="11" s="1"/>
  <c r="BI14" i="11" s="1"/>
  <c r="BN14" i="11" s="1"/>
  <c r="BS14" i="11" s="1"/>
  <c r="U13" i="11"/>
  <c r="Z13" i="11" s="1"/>
  <c r="AE13" i="11" s="1"/>
  <c r="AJ13" i="11" s="1"/>
  <c r="AO13" i="11" s="1"/>
  <c r="AT13" i="11" s="1"/>
  <c r="AY13" i="11" s="1"/>
  <c r="BD13" i="11" s="1"/>
  <c r="BI13" i="11" s="1"/>
  <c r="BN13" i="11" s="1"/>
  <c r="BS13" i="11" s="1"/>
  <c r="J6" i="11"/>
  <c r="J59" i="4" s="1"/>
  <c r="C6" i="11"/>
  <c r="BM5" i="11"/>
  <c r="BL5" i="11"/>
  <c r="BK5" i="11"/>
  <c r="BJ5" i="11"/>
  <c r="BH5" i="11"/>
  <c r="BG5" i="11"/>
  <c r="BF5" i="11"/>
  <c r="BE5" i="11"/>
  <c r="BC5" i="11"/>
  <c r="BB5" i="11"/>
  <c r="BA5" i="11"/>
  <c r="AZ5" i="11"/>
  <c r="AX5" i="11"/>
  <c r="AW5" i="11"/>
  <c r="AV5" i="11"/>
  <c r="AU5" i="11"/>
  <c r="AS5" i="11"/>
  <c r="AR5" i="11"/>
  <c r="AQ5" i="11"/>
  <c r="AP5" i="11"/>
  <c r="AN5" i="11"/>
  <c r="AM5" i="11"/>
  <c r="AL5" i="11"/>
  <c r="AK5" i="11"/>
  <c r="AI5" i="11"/>
  <c r="AH5" i="11"/>
  <c r="AG5" i="11"/>
  <c r="AF5" i="11"/>
  <c r="AD5" i="11"/>
  <c r="AC5" i="11"/>
  <c r="AB5" i="11"/>
  <c r="AA5" i="11"/>
  <c r="Y5" i="11"/>
  <c r="X5" i="11"/>
  <c r="W5" i="11"/>
  <c r="V5" i="11"/>
  <c r="T5" i="11"/>
  <c r="S5" i="11"/>
  <c r="R5" i="11"/>
  <c r="Q5" i="11"/>
  <c r="O5" i="11"/>
  <c r="T6" i="11" s="1"/>
  <c r="Y6" i="11" s="1"/>
  <c r="AD6" i="11" s="1"/>
  <c r="AI6" i="11" s="1"/>
  <c r="AN6" i="11" s="1"/>
  <c r="AS6" i="11" s="1"/>
  <c r="AX6" i="11" s="1"/>
  <c r="BC6" i="11" s="1"/>
  <c r="BH6" i="11" s="1"/>
  <c r="BM6" i="11" s="1"/>
  <c r="BR6" i="11" s="1"/>
  <c r="F59" i="4" s="1"/>
  <c r="N5" i="11"/>
  <c r="S6" i="11" s="1"/>
  <c r="X6" i="11" s="1"/>
  <c r="AC6" i="11" s="1"/>
  <c r="AH6" i="11" s="1"/>
  <c r="AM6" i="11" s="1"/>
  <c r="M5" i="11"/>
  <c r="U4" i="11"/>
  <c r="F12" i="12"/>
  <c r="F13" i="12"/>
  <c r="F14" i="12"/>
  <c r="F15" i="12"/>
  <c r="F16" i="12"/>
  <c r="E18" i="12"/>
  <c r="A34" i="4"/>
  <c r="A30" i="22" s="1"/>
  <c r="F4" i="12"/>
  <c r="F5" i="12"/>
  <c r="F6" i="12"/>
  <c r="F7" i="12"/>
  <c r="U16" i="12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U13" i="12"/>
  <c r="Z13" i="12" s="1"/>
  <c r="AE13" i="12" s="1"/>
  <c r="AJ13" i="12" s="1"/>
  <c r="AO13" i="12" s="1"/>
  <c r="AT13" i="12" s="1"/>
  <c r="AY13" i="12" s="1"/>
  <c r="BD13" i="12" s="1"/>
  <c r="BI13" i="12" s="1"/>
  <c r="BN13" i="12" s="1"/>
  <c r="BS13" i="12" s="1"/>
  <c r="J18" i="12"/>
  <c r="J34" i="4" s="1"/>
  <c r="J9" i="12"/>
  <c r="J42" i="4" s="1"/>
  <c r="C9" i="12"/>
  <c r="A42" i="4" s="1"/>
  <c r="A38" i="22" s="1"/>
  <c r="T9" i="12"/>
  <c r="Y9" i="12" s="1"/>
  <c r="AD9" i="12" s="1"/>
  <c r="AI9" i="12" s="1"/>
  <c r="AN9" i="12" s="1"/>
  <c r="R9" i="12"/>
  <c r="W9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U6" i="12"/>
  <c r="Z6" i="12" s="1"/>
  <c r="AE6" i="12" s="1"/>
  <c r="AJ6" i="12" s="1"/>
  <c r="AO6" i="12" s="1"/>
  <c r="AT6" i="12" s="1"/>
  <c r="AY6" i="12" s="1"/>
  <c r="BD6" i="12" s="1"/>
  <c r="BI6" i="12" s="1"/>
  <c r="BN6" i="12" s="1"/>
  <c r="BS6" i="12" s="1"/>
  <c r="U5" i="12"/>
  <c r="F4" i="13"/>
  <c r="F5" i="13"/>
  <c r="F6" i="13"/>
  <c r="F7" i="13"/>
  <c r="F8" i="13"/>
  <c r="C10" i="13"/>
  <c r="A43" i="4" s="1"/>
  <c r="A39" i="22" s="1"/>
  <c r="J10" i="13"/>
  <c r="J43" i="4" s="1"/>
  <c r="T10" i="13"/>
  <c r="Y10" i="13" s="1"/>
  <c r="AD10" i="13" s="1"/>
  <c r="R10" i="13"/>
  <c r="W10" i="13" s="1"/>
  <c r="U8" i="13"/>
  <c r="Z8" i="13" s="1"/>
  <c r="AE8" i="13" s="1"/>
  <c r="AJ8" i="13" s="1"/>
  <c r="AO8" i="13" s="1"/>
  <c r="AT8" i="13" s="1"/>
  <c r="AY8" i="13" s="1"/>
  <c r="BD8" i="13" s="1"/>
  <c r="BI8" i="13" s="1"/>
  <c r="BN8" i="13" s="1"/>
  <c r="BS8" i="13" s="1"/>
  <c r="U7" i="13"/>
  <c r="Z7" i="13" s="1"/>
  <c r="AE7" i="13" s="1"/>
  <c r="AJ7" i="13" s="1"/>
  <c r="AO7" i="13" s="1"/>
  <c r="AT7" i="13" s="1"/>
  <c r="AY7" i="13" s="1"/>
  <c r="BD7" i="13" s="1"/>
  <c r="BI7" i="13" s="1"/>
  <c r="BN7" i="13" s="1"/>
  <c r="BS7" i="13" s="1"/>
  <c r="U6" i="13"/>
  <c r="Z6" i="13" s="1"/>
  <c r="AE6" i="13" s="1"/>
  <c r="AJ6" i="13" s="1"/>
  <c r="AO6" i="13" s="1"/>
  <c r="U5" i="13"/>
  <c r="Z5" i="13" s="1"/>
  <c r="F85" i="14"/>
  <c r="G85" i="14" s="1"/>
  <c r="F86" i="14"/>
  <c r="F87" i="14"/>
  <c r="F88" i="14"/>
  <c r="F89" i="14"/>
  <c r="F90" i="14"/>
  <c r="F73" i="14"/>
  <c r="F74" i="14"/>
  <c r="F75" i="14"/>
  <c r="F76" i="14"/>
  <c r="F80" i="14"/>
  <c r="F81" i="14"/>
  <c r="C83" i="14"/>
  <c r="A25" i="4" s="1"/>
  <c r="A21" i="22" s="1"/>
  <c r="F60" i="14"/>
  <c r="G60" i="14" s="1"/>
  <c r="F62" i="14"/>
  <c r="F63" i="14"/>
  <c r="F64" i="14"/>
  <c r="F65" i="14"/>
  <c r="F66" i="14"/>
  <c r="F68" i="14"/>
  <c r="E70" i="14"/>
  <c r="C70" i="14"/>
  <c r="A35" i="4" s="1"/>
  <c r="A31" i="22" s="1"/>
  <c r="J58" i="14"/>
  <c r="J11" i="4" s="1"/>
  <c r="F41" i="14"/>
  <c r="F42" i="14"/>
  <c r="F43" i="14"/>
  <c r="F44" i="14"/>
  <c r="F45" i="14"/>
  <c r="F46" i="14"/>
  <c r="F48" i="14"/>
  <c r="F49" i="14"/>
  <c r="F50" i="14"/>
  <c r="F51" i="14"/>
  <c r="F52" i="14"/>
  <c r="F53" i="14"/>
  <c r="F54" i="14"/>
  <c r="F55" i="14"/>
  <c r="F56" i="14"/>
  <c r="E58" i="14"/>
  <c r="A11" i="4"/>
  <c r="A7" i="22" s="1"/>
  <c r="J38" i="14"/>
  <c r="J17" i="4" s="1"/>
  <c r="F28" i="14"/>
  <c r="F29" i="14"/>
  <c r="I65" i="4" s="1"/>
  <c r="F30" i="14"/>
  <c r="I66" i="4" s="1"/>
  <c r="C64" i="22" s="1"/>
  <c r="F31" i="14"/>
  <c r="F32" i="14"/>
  <c r="F33" i="14"/>
  <c r="F34" i="14"/>
  <c r="F35" i="14"/>
  <c r="F36" i="14"/>
  <c r="E38" i="14"/>
  <c r="F15" i="14"/>
  <c r="F16" i="14"/>
  <c r="F20" i="14"/>
  <c r="C22" i="14"/>
  <c r="F4" i="14"/>
  <c r="F5" i="14"/>
  <c r="F6" i="14"/>
  <c r="F7" i="14"/>
  <c r="F8" i="14"/>
  <c r="F9" i="14"/>
  <c r="F10" i="14"/>
  <c r="F11" i="14"/>
  <c r="T93" i="14"/>
  <c r="Y93" i="14" s="1"/>
  <c r="AD93" i="14" s="1"/>
  <c r="AI93" i="14" s="1"/>
  <c r="AN93" i="14" s="1"/>
  <c r="R93" i="14"/>
  <c r="W93" i="14" s="1"/>
  <c r="AB93" i="14" s="1"/>
  <c r="AG93" i="14" s="1"/>
  <c r="AL93" i="14" s="1"/>
  <c r="AQ93" i="14" s="1"/>
  <c r="U90" i="14"/>
  <c r="Z90" i="14" s="1"/>
  <c r="AE90" i="14" s="1"/>
  <c r="AJ90" i="14" s="1"/>
  <c r="AO90" i="14" s="1"/>
  <c r="AT90" i="14" s="1"/>
  <c r="AY90" i="14" s="1"/>
  <c r="BD90" i="14" s="1"/>
  <c r="BI90" i="14" s="1"/>
  <c r="BN90" i="14" s="1"/>
  <c r="BS90" i="14" s="1"/>
  <c r="U89" i="14"/>
  <c r="Z89" i="14" s="1"/>
  <c r="AE89" i="14" s="1"/>
  <c r="AJ89" i="14" s="1"/>
  <c r="AO89" i="14" s="1"/>
  <c r="AT89" i="14" s="1"/>
  <c r="AY89" i="14" s="1"/>
  <c r="BD89" i="14" s="1"/>
  <c r="BI89" i="14" s="1"/>
  <c r="BN89" i="14" s="1"/>
  <c r="BS89" i="14" s="1"/>
  <c r="U88" i="14"/>
  <c r="Z88" i="14" s="1"/>
  <c r="AE88" i="14" s="1"/>
  <c r="AJ88" i="14" s="1"/>
  <c r="AO88" i="14" s="1"/>
  <c r="AT88" i="14" s="1"/>
  <c r="AY88" i="14" s="1"/>
  <c r="BD88" i="14" s="1"/>
  <c r="BI88" i="14" s="1"/>
  <c r="BN88" i="14" s="1"/>
  <c r="BS88" i="14" s="1"/>
  <c r="U87" i="14"/>
  <c r="Z87" i="14" s="1"/>
  <c r="AE87" i="14" s="1"/>
  <c r="AJ87" i="14" s="1"/>
  <c r="AO87" i="14" s="1"/>
  <c r="AT87" i="14" s="1"/>
  <c r="AY87" i="14" s="1"/>
  <c r="BD87" i="14" s="1"/>
  <c r="BI87" i="14" s="1"/>
  <c r="BN87" i="14" s="1"/>
  <c r="BS87" i="14" s="1"/>
  <c r="J83" i="14"/>
  <c r="J25" i="4" s="1"/>
  <c r="T83" i="14"/>
  <c r="Y83" i="14" s="1"/>
  <c r="AD83" i="14" s="1"/>
  <c r="AI83" i="14" s="1"/>
  <c r="AN83" i="14" s="1"/>
  <c r="AS83" i="14" s="1"/>
  <c r="AX83" i="14" s="1"/>
  <c r="BC83" i="14" s="1"/>
  <c r="BH83" i="14" s="1"/>
  <c r="BM83" i="14" s="1"/>
  <c r="BR83" i="14" s="1"/>
  <c r="F25" i="4" s="1"/>
  <c r="S83" i="14"/>
  <c r="X83" i="14" s="1"/>
  <c r="U81" i="14"/>
  <c r="Z81" i="14" s="1"/>
  <c r="AE81" i="14" s="1"/>
  <c r="AJ81" i="14" s="1"/>
  <c r="AO81" i="14" s="1"/>
  <c r="AT81" i="14" s="1"/>
  <c r="AY81" i="14" s="1"/>
  <c r="BD81" i="14" s="1"/>
  <c r="BI81" i="14" s="1"/>
  <c r="BN81" i="14" s="1"/>
  <c r="BS81" i="14" s="1"/>
  <c r="U80" i="14"/>
  <c r="Z80" i="14" s="1"/>
  <c r="AE80" i="14" s="1"/>
  <c r="AJ80" i="14" s="1"/>
  <c r="AO80" i="14" s="1"/>
  <c r="AT80" i="14" s="1"/>
  <c r="AY80" i="14" s="1"/>
  <c r="BD80" i="14" s="1"/>
  <c r="BI80" i="14" s="1"/>
  <c r="BN80" i="14" s="1"/>
  <c r="BS80" i="14" s="1"/>
  <c r="U76" i="14"/>
  <c r="Z76" i="14" s="1"/>
  <c r="AE76" i="14" s="1"/>
  <c r="AJ76" i="14" s="1"/>
  <c r="AO76" i="14" s="1"/>
  <c r="AT76" i="14" s="1"/>
  <c r="AY76" i="14" s="1"/>
  <c r="BD76" i="14" s="1"/>
  <c r="BI76" i="14" s="1"/>
  <c r="BN76" i="14" s="1"/>
  <c r="BS76" i="14" s="1"/>
  <c r="U75" i="14"/>
  <c r="Z75" i="14" s="1"/>
  <c r="AE75" i="14" s="1"/>
  <c r="AJ75" i="14" s="1"/>
  <c r="AO75" i="14" s="1"/>
  <c r="AT75" i="14" s="1"/>
  <c r="AY75" i="14" s="1"/>
  <c r="BD75" i="14" s="1"/>
  <c r="BI75" i="14" s="1"/>
  <c r="BN75" i="14" s="1"/>
  <c r="BS75" i="14" s="1"/>
  <c r="U74" i="14"/>
  <c r="U73" i="14"/>
  <c r="J70" i="14"/>
  <c r="J35" i="4" s="1"/>
  <c r="T70" i="14"/>
  <c r="Y70" i="14" s="1"/>
  <c r="AD70" i="14" s="1"/>
  <c r="AI70" i="14" s="1"/>
  <c r="AN70" i="14" s="1"/>
  <c r="AS70" i="14" s="1"/>
  <c r="AX70" i="14" s="1"/>
  <c r="BC70" i="14" s="1"/>
  <c r="BH70" i="14" s="1"/>
  <c r="BM70" i="14" s="1"/>
  <c r="BR70" i="14" s="1"/>
  <c r="F35" i="4" s="1"/>
  <c r="S70" i="14"/>
  <c r="R70" i="14"/>
  <c r="W70" i="14" s="1"/>
  <c r="AB70" i="14" s="1"/>
  <c r="AG70" i="14" s="1"/>
  <c r="AL70" i="14" s="1"/>
  <c r="AQ70" i="14" s="1"/>
  <c r="AV70" i="14" s="1"/>
  <c r="BA70" i="14" s="1"/>
  <c r="BF70" i="14" s="1"/>
  <c r="BK70" i="14" s="1"/>
  <c r="BP70" i="14" s="1"/>
  <c r="D35" i="4" s="1"/>
  <c r="U68" i="14"/>
  <c r="Z68" i="14" s="1"/>
  <c r="AE68" i="14" s="1"/>
  <c r="AJ68" i="14" s="1"/>
  <c r="U66" i="14"/>
  <c r="Z66" i="14" s="1"/>
  <c r="AE66" i="14" s="1"/>
  <c r="AJ66" i="14" s="1"/>
  <c r="AO66" i="14" s="1"/>
  <c r="AT66" i="14" s="1"/>
  <c r="AY66" i="14" s="1"/>
  <c r="BD66" i="14" s="1"/>
  <c r="BI66" i="14" s="1"/>
  <c r="BN66" i="14" s="1"/>
  <c r="BS66" i="14" s="1"/>
  <c r="U65" i="14"/>
  <c r="Z65" i="14" s="1"/>
  <c r="AE65" i="14" s="1"/>
  <c r="AJ65" i="14" s="1"/>
  <c r="AO65" i="14" s="1"/>
  <c r="AT65" i="14" s="1"/>
  <c r="AY65" i="14" s="1"/>
  <c r="BD65" i="14" s="1"/>
  <c r="BI65" i="14" s="1"/>
  <c r="BN65" i="14" s="1"/>
  <c r="BS65" i="14" s="1"/>
  <c r="U64" i="14"/>
  <c r="U63" i="14"/>
  <c r="Z63" i="14" s="1"/>
  <c r="AE63" i="14" s="1"/>
  <c r="AJ63" i="14" s="1"/>
  <c r="AO63" i="14" s="1"/>
  <c r="AT63" i="14" s="1"/>
  <c r="AY63" i="14" s="1"/>
  <c r="BD63" i="14" s="1"/>
  <c r="BI63" i="14" s="1"/>
  <c r="BN63" i="14" s="1"/>
  <c r="BS63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U44" i="14"/>
  <c r="Z44" i="14" s="1"/>
  <c r="AE44" i="14" s="1"/>
  <c r="AJ44" i="14" s="1"/>
  <c r="AO44" i="14" s="1"/>
  <c r="AT44" i="14" s="1"/>
  <c r="AY44" i="14" s="1"/>
  <c r="BD44" i="14" s="1"/>
  <c r="BI44" i="14" s="1"/>
  <c r="BN44" i="14" s="1"/>
  <c r="BS44" i="14" s="1"/>
  <c r="U50" i="14"/>
  <c r="Z50" i="14" s="1"/>
  <c r="AE50" i="14" s="1"/>
  <c r="AJ50" i="14" s="1"/>
  <c r="AO50" i="14" s="1"/>
  <c r="AT50" i="14" s="1"/>
  <c r="AY50" i="14" s="1"/>
  <c r="BD50" i="14" s="1"/>
  <c r="BI50" i="14" s="1"/>
  <c r="BN50" i="14" s="1"/>
  <c r="BS50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S58" i="14"/>
  <c r="X58" i="14" s="1"/>
  <c r="AC58" i="14" s="1"/>
  <c r="U56" i="14"/>
  <c r="Z56" i="14" s="1"/>
  <c r="AE56" i="14" s="1"/>
  <c r="AJ56" i="14" s="1"/>
  <c r="AO56" i="14" s="1"/>
  <c r="AT56" i="14" s="1"/>
  <c r="AY56" i="14" s="1"/>
  <c r="BD56" i="14" s="1"/>
  <c r="BI56" i="14" s="1"/>
  <c r="BN56" i="14" s="1"/>
  <c r="BS56" i="14" s="1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U54" i="14"/>
  <c r="Z54" i="14" s="1"/>
  <c r="AE54" i="14" s="1"/>
  <c r="AJ54" i="14" s="1"/>
  <c r="AO54" i="14" s="1"/>
  <c r="AT54" i="14" s="1"/>
  <c r="AY54" i="14" s="1"/>
  <c r="BD54" i="14" s="1"/>
  <c r="BI54" i="14" s="1"/>
  <c r="BN54" i="14" s="1"/>
  <c r="BS54" i="14" s="1"/>
  <c r="U53" i="14"/>
  <c r="Z53" i="14" s="1"/>
  <c r="AE53" i="14" s="1"/>
  <c r="AJ53" i="14" s="1"/>
  <c r="AO53" i="14" s="1"/>
  <c r="AT53" i="14" s="1"/>
  <c r="AY53" i="14" s="1"/>
  <c r="BD53" i="14" s="1"/>
  <c r="BI53" i="14" s="1"/>
  <c r="BN53" i="14" s="1"/>
  <c r="BS53" i="14" s="1"/>
  <c r="U52" i="14"/>
  <c r="Z52" i="14" s="1"/>
  <c r="AE52" i="14" s="1"/>
  <c r="AJ52" i="14" s="1"/>
  <c r="AO52" i="14" s="1"/>
  <c r="AT52" i="14" s="1"/>
  <c r="AY52" i="14" s="1"/>
  <c r="BD52" i="14" s="1"/>
  <c r="BI52" i="14" s="1"/>
  <c r="BN52" i="14" s="1"/>
  <c r="BS52" i="14" s="1"/>
  <c r="U51" i="14"/>
  <c r="Z51" i="14" s="1"/>
  <c r="AE51" i="14" s="1"/>
  <c r="AJ51" i="14" s="1"/>
  <c r="AO51" i="14" s="1"/>
  <c r="AT51" i="14" s="1"/>
  <c r="AY51" i="14" s="1"/>
  <c r="BD51" i="14" s="1"/>
  <c r="BI51" i="14" s="1"/>
  <c r="BN51" i="14" s="1"/>
  <c r="BS51" i="14" s="1"/>
  <c r="U43" i="14"/>
  <c r="Z43" i="14" s="1"/>
  <c r="AE43" i="14" s="1"/>
  <c r="AJ43" i="14" s="1"/>
  <c r="AO43" i="14" s="1"/>
  <c r="AT43" i="14" s="1"/>
  <c r="AY43" i="14" s="1"/>
  <c r="U42" i="14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U36" i="14"/>
  <c r="Z36" i="14" s="1"/>
  <c r="AE36" i="14" s="1"/>
  <c r="AJ36" i="14" s="1"/>
  <c r="AO36" i="14" s="1"/>
  <c r="AT36" i="14" s="1"/>
  <c r="AY36" i="14" s="1"/>
  <c r="BD36" i="14" s="1"/>
  <c r="BI36" i="14" s="1"/>
  <c r="BN36" i="14" s="1"/>
  <c r="U35" i="14"/>
  <c r="Z35" i="14" s="1"/>
  <c r="AE35" i="14" s="1"/>
  <c r="AJ35" i="14" s="1"/>
  <c r="AO35" i="14" s="1"/>
  <c r="AT35" i="14" s="1"/>
  <c r="AY35" i="14" s="1"/>
  <c r="BD35" i="14" s="1"/>
  <c r="BI35" i="14" s="1"/>
  <c r="BN35" i="14" s="1"/>
  <c r="U34" i="14"/>
  <c r="Z34" i="14" s="1"/>
  <c r="AE34" i="14" s="1"/>
  <c r="AJ34" i="14" s="1"/>
  <c r="AO34" i="14" s="1"/>
  <c r="AT34" i="14" s="1"/>
  <c r="AY34" i="14" s="1"/>
  <c r="BD34" i="14" s="1"/>
  <c r="BI34" i="14" s="1"/>
  <c r="BN34" i="14" s="1"/>
  <c r="BS34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BS33" i="14" s="1"/>
  <c r="U32" i="14"/>
  <c r="Z32" i="14" s="1"/>
  <c r="AE32" i="14" s="1"/>
  <c r="AJ32" i="14" s="1"/>
  <c r="AO32" i="14" s="1"/>
  <c r="AT32" i="14" s="1"/>
  <c r="AY32" i="14" s="1"/>
  <c r="BD32" i="14" s="1"/>
  <c r="BI32" i="14" s="1"/>
  <c r="BN32" i="14" s="1"/>
  <c r="BS32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BS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U5" i="14"/>
  <c r="Z5" i="14" s="1"/>
  <c r="AE5" i="14" s="1"/>
  <c r="AJ5" i="14" s="1"/>
  <c r="AO5" i="14" s="1"/>
  <c r="AT5" i="14" s="1"/>
  <c r="AY5" i="14" s="1"/>
  <c r="BD5" i="14" s="1"/>
  <c r="U4" i="14"/>
  <c r="T38" i="14"/>
  <c r="Y38" i="14" s="1"/>
  <c r="AD38" i="14" s="1"/>
  <c r="AI38" i="14" s="1"/>
  <c r="AN38" i="14" s="1"/>
  <c r="AS38" i="14" s="1"/>
  <c r="AX38" i="14" s="1"/>
  <c r="BC38" i="14" s="1"/>
  <c r="BH38" i="14" s="1"/>
  <c r="BM38" i="14" s="1"/>
  <c r="BR38" i="14" s="1"/>
  <c r="F17" i="4" s="1"/>
  <c r="R38" i="14"/>
  <c r="W38" i="14" s="1"/>
  <c r="AB38" i="14" s="1"/>
  <c r="S22" i="14"/>
  <c r="X22" i="14" s="1"/>
  <c r="AC22" i="14" s="1"/>
  <c r="AH22" i="14" s="1"/>
  <c r="R22" i="14"/>
  <c r="U20" i="14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16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16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U10" i="14"/>
  <c r="Z10" i="14" s="1"/>
  <c r="AE10" i="14" s="1"/>
  <c r="U9" i="14"/>
  <c r="Z9" i="14" s="1"/>
  <c r="AE9" i="14" s="1"/>
  <c r="AJ9" i="14" s="1"/>
  <c r="AO9" i="14" s="1"/>
  <c r="AT9" i="14" s="1"/>
  <c r="AY9" i="14" s="1"/>
  <c r="BD9" i="14" s="1"/>
  <c r="BI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U7" i="14"/>
  <c r="Z7" i="14" s="1"/>
  <c r="AE7" i="14" s="1"/>
  <c r="AJ7" i="14" s="1"/>
  <c r="AO7" i="14" s="1"/>
  <c r="AT7" i="14" s="1"/>
  <c r="AY7" i="14" s="1"/>
  <c r="BD7" i="14" s="1"/>
  <c r="BI7" i="14" s="1"/>
  <c r="BN7" i="14" s="1"/>
  <c r="BS7" i="14" s="1"/>
  <c r="U6" i="14"/>
  <c r="Z6" i="14" s="1"/>
  <c r="AE6" i="14" s="1"/>
  <c r="AJ6" i="14" s="1"/>
  <c r="AO6" i="14" s="1"/>
  <c r="AT6" i="14" s="1"/>
  <c r="AY6" i="14" s="1"/>
  <c r="BD6" i="14" s="1"/>
  <c r="BI6" i="14" s="1"/>
  <c r="BN6" i="14" s="1"/>
  <c r="BS6" i="14" s="1"/>
  <c r="F80" i="15"/>
  <c r="G80" i="15" s="1"/>
  <c r="F81" i="15"/>
  <c r="F82" i="15"/>
  <c r="F83" i="15"/>
  <c r="F84" i="15"/>
  <c r="F85" i="15"/>
  <c r="E87" i="15"/>
  <c r="C87" i="15"/>
  <c r="A36" i="4" s="1"/>
  <c r="A32" i="22" s="1"/>
  <c r="F67" i="15"/>
  <c r="G67" i="15" s="1"/>
  <c r="F68" i="15"/>
  <c r="F69" i="15"/>
  <c r="F70" i="15"/>
  <c r="F71" i="15"/>
  <c r="F72" i="15"/>
  <c r="F73" i="15"/>
  <c r="F74" i="15"/>
  <c r="F76" i="15"/>
  <c r="E78" i="15"/>
  <c r="C78" i="15"/>
  <c r="A28" i="4" s="1"/>
  <c r="A24" i="22" s="1"/>
  <c r="F55" i="15"/>
  <c r="G55" i="15" s="1"/>
  <c r="F56" i="15"/>
  <c r="F57" i="15"/>
  <c r="F58" i="15"/>
  <c r="F59" i="15"/>
  <c r="F60" i="15"/>
  <c r="F61" i="15"/>
  <c r="F62" i="15"/>
  <c r="F63" i="15"/>
  <c r="E65" i="15"/>
  <c r="C65" i="15"/>
  <c r="A18" i="4" s="1"/>
  <c r="A14" i="22" s="1"/>
  <c r="F45" i="15"/>
  <c r="G45" i="15" s="1"/>
  <c r="F46" i="15"/>
  <c r="F47" i="15"/>
  <c r="F48" i="15"/>
  <c r="F49" i="15"/>
  <c r="F50" i="15"/>
  <c r="F51" i="15"/>
  <c r="E53" i="15"/>
  <c r="C53" i="15"/>
  <c r="A27" i="4" s="1"/>
  <c r="A23" i="22" s="1"/>
  <c r="F29" i="15"/>
  <c r="G29" i="15" s="1"/>
  <c r="F30" i="15"/>
  <c r="F31" i="15"/>
  <c r="F32" i="15"/>
  <c r="F33" i="15"/>
  <c r="F35" i="15"/>
  <c r="F36" i="15"/>
  <c r="F37" i="15"/>
  <c r="F38" i="15"/>
  <c r="F39" i="15"/>
  <c r="F40" i="15"/>
  <c r="F41" i="15"/>
  <c r="E43" i="15"/>
  <c r="C43" i="15"/>
  <c r="A26" i="4" s="1"/>
  <c r="A22" i="22" s="1"/>
  <c r="F24" i="15"/>
  <c r="F25" i="15"/>
  <c r="C27" i="15"/>
  <c r="A47" i="4" s="1"/>
  <c r="A43" i="22" s="1"/>
  <c r="F10" i="15"/>
  <c r="G10" i="15" s="1"/>
  <c r="F11" i="15"/>
  <c r="F15" i="15"/>
  <c r="F19" i="15"/>
  <c r="C21" i="15"/>
  <c r="A46" i="4" s="1"/>
  <c r="A42" i="22" s="1"/>
  <c r="F3" i="15"/>
  <c r="G3" i="15" s="1"/>
  <c r="F4" i="15"/>
  <c r="F5" i="15"/>
  <c r="F6" i="15"/>
  <c r="E8" i="15"/>
  <c r="J87" i="15"/>
  <c r="J36" i="4" s="1"/>
  <c r="T87" i="15"/>
  <c r="Y87" i="15" s="1"/>
  <c r="AD87" i="15" s="1"/>
  <c r="AI87" i="15" s="1"/>
  <c r="AN87" i="15" s="1"/>
  <c r="AS87" i="15" s="1"/>
  <c r="AX87" i="15" s="1"/>
  <c r="BC87" i="15" s="1"/>
  <c r="BH87" i="15" s="1"/>
  <c r="BM87" i="15" s="1"/>
  <c r="BR87" i="15" s="1"/>
  <c r="F36" i="4" s="1"/>
  <c r="S87" i="15"/>
  <c r="X87" i="15" s="1"/>
  <c r="AC87" i="15" s="1"/>
  <c r="R87" i="15"/>
  <c r="W87" i="15" s="1"/>
  <c r="AB87" i="15" s="1"/>
  <c r="AG87" i="15" s="1"/>
  <c r="AL87" i="15" s="1"/>
  <c r="AQ87" i="15" s="1"/>
  <c r="AV87" i="15" s="1"/>
  <c r="BA87" i="15" s="1"/>
  <c r="BF87" i="15" s="1"/>
  <c r="U85" i="15"/>
  <c r="Z85" i="15" s="1"/>
  <c r="AE85" i="15" s="1"/>
  <c r="AJ85" i="15" s="1"/>
  <c r="AO85" i="15" s="1"/>
  <c r="AT85" i="15" s="1"/>
  <c r="AY85" i="15" s="1"/>
  <c r="BD85" i="15" s="1"/>
  <c r="BI85" i="15" s="1"/>
  <c r="BN85" i="15" s="1"/>
  <c r="BS85" i="15" s="1"/>
  <c r="U84" i="15"/>
  <c r="U83" i="15"/>
  <c r="Z83" i="15" s="1"/>
  <c r="AE83" i="15" s="1"/>
  <c r="AJ83" i="15" s="1"/>
  <c r="AO83" i="15" s="1"/>
  <c r="AT83" i="15" s="1"/>
  <c r="AY83" i="15" s="1"/>
  <c r="BD83" i="15" s="1"/>
  <c r="BI83" i="15" s="1"/>
  <c r="BN83" i="15" s="1"/>
  <c r="BS83" i="15" s="1"/>
  <c r="U82" i="15"/>
  <c r="Z82" i="15" s="1"/>
  <c r="AE82" i="15" s="1"/>
  <c r="AJ82" i="15" s="1"/>
  <c r="AO82" i="15" s="1"/>
  <c r="AT82" i="15" s="1"/>
  <c r="AY82" i="15" s="1"/>
  <c r="BD82" i="15" s="1"/>
  <c r="BI82" i="15" s="1"/>
  <c r="BN82" i="15" s="1"/>
  <c r="BS82" i="15" s="1"/>
  <c r="J78" i="15"/>
  <c r="J28" i="4" s="1"/>
  <c r="S78" i="15"/>
  <c r="R78" i="15"/>
  <c r="W78" i="15" s="1"/>
  <c r="AB78" i="15" s="1"/>
  <c r="AG78" i="15" s="1"/>
  <c r="AL78" i="15" s="1"/>
  <c r="U76" i="15"/>
  <c r="Z76" i="15" s="1"/>
  <c r="AE76" i="15" s="1"/>
  <c r="AJ76" i="15" s="1"/>
  <c r="AO76" i="15" s="1"/>
  <c r="AT76" i="15" s="1"/>
  <c r="AY76" i="15" s="1"/>
  <c r="BD76" i="15" s="1"/>
  <c r="BI76" i="15" s="1"/>
  <c r="BN76" i="15" s="1"/>
  <c r="BS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U73" i="15"/>
  <c r="Z73" i="15" s="1"/>
  <c r="AE73" i="15" s="1"/>
  <c r="AJ73" i="15" s="1"/>
  <c r="AO73" i="15" s="1"/>
  <c r="AT73" i="15" s="1"/>
  <c r="AY73" i="15" s="1"/>
  <c r="BD73" i="15" s="1"/>
  <c r="BI73" i="15" s="1"/>
  <c r="BN73" i="15" s="1"/>
  <c r="BS73" i="15" s="1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U71" i="15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U69" i="15"/>
  <c r="J65" i="15"/>
  <c r="J18" i="4" s="1"/>
  <c r="T65" i="15"/>
  <c r="Y65" i="15" s="1"/>
  <c r="R65" i="15"/>
  <c r="W65" i="15" s="1"/>
  <c r="AB65" i="15" s="1"/>
  <c r="AG65" i="15" s="1"/>
  <c r="AL65" i="15" s="1"/>
  <c r="AQ65" i="15" s="1"/>
  <c r="AV65" i="15" s="1"/>
  <c r="BA65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U61" i="15"/>
  <c r="Z61" i="15" s="1"/>
  <c r="AE61" i="15" s="1"/>
  <c r="AJ61" i="15" s="1"/>
  <c r="AO61" i="15" s="1"/>
  <c r="AT61" i="15" s="1"/>
  <c r="AY61" i="15" s="1"/>
  <c r="BD61" i="15" s="1"/>
  <c r="BI61" i="15" s="1"/>
  <c r="BN61" i="15" s="1"/>
  <c r="BS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U59" i="15"/>
  <c r="U58" i="15"/>
  <c r="U57" i="15"/>
  <c r="Z57" i="15" s="1"/>
  <c r="AE57" i="15" s="1"/>
  <c r="J53" i="15"/>
  <c r="J27" i="4" s="1"/>
  <c r="T53" i="15"/>
  <c r="Y53" i="15" s="1"/>
  <c r="AD53" i="15" s="1"/>
  <c r="AI53" i="15" s="1"/>
  <c r="U51" i="15"/>
  <c r="Z51" i="15" s="1"/>
  <c r="AE51" i="15" s="1"/>
  <c r="AJ51" i="15" s="1"/>
  <c r="AO51" i="15" s="1"/>
  <c r="AT51" i="15" s="1"/>
  <c r="AY51" i="15" s="1"/>
  <c r="BD51" i="15" s="1"/>
  <c r="BI51" i="15" s="1"/>
  <c r="BN51" i="15" s="1"/>
  <c r="BS51" i="15" s="1"/>
  <c r="U50" i="15"/>
  <c r="Z50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U47" i="15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U35" i="15"/>
  <c r="Z35" i="15" s="1"/>
  <c r="AE35" i="15" s="1"/>
  <c r="AJ35" i="15" s="1"/>
  <c r="AO35" i="15" s="1"/>
  <c r="AT35" i="15" s="1"/>
  <c r="AY35" i="15" s="1"/>
  <c r="U33" i="15"/>
  <c r="Z33" i="15" s="1"/>
  <c r="AE33" i="15" s="1"/>
  <c r="AJ33" i="15" s="1"/>
  <c r="AO33" i="15" s="1"/>
  <c r="AT33" i="15" s="1"/>
  <c r="AY33" i="15" s="1"/>
  <c r="BD33" i="15" s="1"/>
  <c r="BI33" i="15" s="1"/>
  <c r="BN33" i="15" s="1"/>
  <c r="BS33" i="15" s="1"/>
  <c r="U32" i="15"/>
  <c r="Z32" i="15" s="1"/>
  <c r="AE32" i="15" s="1"/>
  <c r="AJ32" i="15" s="1"/>
  <c r="AO32" i="15" s="1"/>
  <c r="U38" i="15"/>
  <c r="Z38" i="15" s="1"/>
  <c r="AE38" i="15" s="1"/>
  <c r="AJ38" i="15" s="1"/>
  <c r="AO38" i="15" s="1"/>
  <c r="AT38" i="15" s="1"/>
  <c r="AY38" i="15" s="1"/>
  <c r="BD38" i="15" s="1"/>
  <c r="BI38" i="15" s="1"/>
  <c r="BN38" i="15" s="1"/>
  <c r="BS38" i="15" s="1"/>
  <c r="U37" i="15"/>
  <c r="Z37" i="15" s="1"/>
  <c r="AE37" i="15" s="1"/>
  <c r="J43" i="15"/>
  <c r="J26" i="4" s="1"/>
  <c r="T43" i="15"/>
  <c r="Y43" i="15" s="1"/>
  <c r="AD43" i="15" s="1"/>
  <c r="AI43" i="15" s="1"/>
  <c r="AN43" i="15" s="1"/>
  <c r="AS43" i="15" s="1"/>
  <c r="AX43" i="15" s="1"/>
  <c r="BC43" i="15" s="1"/>
  <c r="S43" i="15"/>
  <c r="U41" i="15"/>
  <c r="Z41" i="15" s="1"/>
  <c r="AE41" i="15" s="1"/>
  <c r="AJ41" i="15" s="1"/>
  <c r="AO41" i="15" s="1"/>
  <c r="AT41" i="15" s="1"/>
  <c r="AY41" i="15" s="1"/>
  <c r="BD41" i="15" s="1"/>
  <c r="BI41" i="15" s="1"/>
  <c r="BN41" i="15" s="1"/>
  <c r="BS41" i="15" s="1"/>
  <c r="U40" i="15"/>
  <c r="Z40" i="15" s="1"/>
  <c r="AE40" i="15" s="1"/>
  <c r="AJ40" i="15" s="1"/>
  <c r="AO40" i="15" s="1"/>
  <c r="AT40" i="15" s="1"/>
  <c r="AY40" i="15" s="1"/>
  <c r="BD40" i="15" s="1"/>
  <c r="BI40" i="15" s="1"/>
  <c r="BN40" i="15" s="1"/>
  <c r="BS40" i="15" s="1"/>
  <c r="U39" i="15"/>
  <c r="Z39" i="15" s="1"/>
  <c r="AE39" i="15" s="1"/>
  <c r="AJ39" i="15" s="1"/>
  <c r="AO39" i="15" s="1"/>
  <c r="AT39" i="15" s="1"/>
  <c r="AY39" i="15" s="1"/>
  <c r="BD39" i="15" s="1"/>
  <c r="BI39" i="15" s="1"/>
  <c r="BN39" i="15" s="1"/>
  <c r="BS39" i="15" s="1"/>
  <c r="U31" i="15"/>
  <c r="Z31" i="15" s="1"/>
  <c r="AE31" i="15" s="1"/>
  <c r="AJ31" i="15" s="1"/>
  <c r="AO31" i="15" s="1"/>
  <c r="AT31" i="15" s="1"/>
  <c r="AY31" i="15" s="1"/>
  <c r="BD31" i="15" s="1"/>
  <c r="BI31" i="15" s="1"/>
  <c r="BN31" i="15" s="1"/>
  <c r="BS31" i="15" s="1"/>
  <c r="J27" i="15"/>
  <c r="J47" i="4" s="1"/>
  <c r="T27" i="15"/>
  <c r="Y27" i="15" s="1"/>
  <c r="AD27" i="15" s="1"/>
  <c r="AI27" i="15" s="1"/>
  <c r="AN27" i="15" s="1"/>
  <c r="AS27" i="15" s="1"/>
  <c r="AX27" i="15" s="1"/>
  <c r="BC27" i="15" s="1"/>
  <c r="BH27" i="15" s="1"/>
  <c r="BM27" i="15" s="1"/>
  <c r="BR27" i="15" s="1"/>
  <c r="F47" i="4" s="1"/>
  <c r="S27" i="15"/>
  <c r="X27" i="15" s="1"/>
  <c r="AC27" i="15" s="1"/>
  <c r="AH27" i="15" s="1"/>
  <c r="AM27" i="15" s="1"/>
  <c r="AR27" i="15" s="1"/>
  <c r="AW27" i="15" s="1"/>
  <c r="BB27" i="15" s="1"/>
  <c r="BG27" i="15" s="1"/>
  <c r="BL27" i="15" s="1"/>
  <c r="BQ27" i="15" s="1"/>
  <c r="E47" i="4" s="1"/>
  <c r="R27" i="15"/>
  <c r="W27" i="15" s="1"/>
  <c r="AB27" i="15" s="1"/>
  <c r="U25" i="15"/>
  <c r="U24" i="15"/>
  <c r="J46" i="4"/>
  <c r="G46" i="4"/>
  <c r="U19" i="15"/>
  <c r="U15" i="15"/>
  <c r="U17" i="15" s="1"/>
  <c r="U11" i="15"/>
  <c r="J8" i="15"/>
  <c r="J45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F30" i="16"/>
  <c r="F31" i="16"/>
  <c r="F32" i="16"/>
  <c r="F33" i="16"/>
  <c r="F34" i="16"/>
  <c r="C36" i="16"/>
  <c r="A48" i="4" s="1"/>
  <c r="A44" i="22" s="1"/>
  <c r="F38" i="16"/>
  <c r="F39" i="16"/>
  <c r="F40" i="16"/>
  <c r="F41" i="16"/>
  <c r="F42" i="16"/>
  <c r="F43" i="16"/>
  <c r="F44" i="16"/>
  <c r="F46" i="16"/>
  <c r="F47" i="16"/>
  <c r="U42" i="16"/>
  <c r="Z42" i="16" s="1"/>
  <c r="AE42" i="16" s="1"/>
  <c r="AJ42" i="16" s="1"/>
  <c r="AO42" i="16" s="1"/>
  <c r="AT42" i="16" s="1"/>
  <c r="AY42" i="16" s="1"/>
  <c r="BD42" i="16" s="1"/>
  <c r="BI42" i="16" s="1"/>
  <c r="BN42" i="16" s="1"/>
  <c r="BS42" i="16" s="1"/>
  <c r="J37" i="4"/>
  <c r="T51" i="16"/>
  <c r="Y51" i="16" s="1"/>
  <c r="AD51" i="16" s="1"/>
  <c r="AI51" i="16" s="1"/>
  <c r="AN51" i="16" s="1"/>
  <c r="AS51" i="16" s="1"/>
  <c r="AX51" i="16" s="1"/>
  <c r="BC51" i="16" s="1"/>
  <c r="BH51" i="16" s="1"/>
  <c r="R51" i="16"/>
  <c r="W51" i="16" s="1"/>
  <c r="AB51" i="16" s="1"/>
  <c r="AG51" i="16" s="1"/>
  <c r="AL51" i="16" s="1"/>
  <c r="U47" i="16"/>
  <c r="Z47" i="16" s="1"/>
  <c r="AE47" i="16" s="1"/>
  <c r="AJ47" i="16" s="1"/>
  <c r="AO47" i="16" s="1"/>
  <c r="AT47" i="16" s="1"/>
  <c r="AY47" i="16" s="1"/>
  <c r="BD47" i="16" s="1"/>
  <c r="BI47" i="16" s="1"/>
  <c r="BN47" i="16" s="1"/>
  <c r="BS47" i="16" s="1"/>
  <c r="U46" i="16"/>
  <c r="Z46" i="16" s="1"/>
  <c r="AE46" i="16" s="1"/>
  <c r="AJ46" i="16" s="1"/>
  <c r="AO46" i="16" s="1"/>
  <c r="AT46" i="16" s="1"/>
  <c r="AY46" i="16" s="1"/>
  <c r="BD46" i="16" s="1"/>
  <c r="BI46" i="16" s="1"/>
  <c r="BN46" i="16" s="1"/>
  <c r="BS46" i="16" s="1"/>
  <c r="U44" i="16"/>
  <c r="Z44" i="16" s="1"/>
  <c r="AE44" i="16" s="1"/>
  <c r="AJ44" i="16" s="1"/>
  <c r="AO44" i="16" s="1"/>
  <c r="AT44" i="16" s="1"/>
  <c r="AY44" i="16" s="1"/>
  <c r="BD44" i="16" s="1"/>
  <c r="BI44" i="16" s="1"/>
  <c r="BN44" i="16" s="1"/>
  <c r="BS44" i="16" s="1"/>
  <c r="U43" i="16"/>
  <c r="Z43" i="16" s="1"/>
  <c r="AE43" i="16" s="1"/>
  <c r="AJ43" i="16" s="1"/>
  <c r="AO43" i="16" s="1"/>
  <c r="AT43" i="16" s="1"/>
  <c r="AY43" i="16" s="1"/>
  <c r="BD43" i="16" s="1"/>
  <c r="BI43" i="16" s="1"/>
  <c r="BN43" i="16" s="1"/>
  <c r="BS43" i="16" s="1"/>
  <c r="U41" i="16"/>
  <c r="Z41" i="16" s="1"/>
  <c r="AE41" i="16" s="1"/>
  <c r="AJ41" i="16" s="1"/>
  <c r="AO41" i="16" s="1"/>
  <c r="AT41" i="16" s="1"/>
  <c r="AY41" i="16" s="1"/>
  <c r="BD41" i="16" s="1"/>
  <c r="BI41" i="16" s="1"/>
  <c r="BN41" i="16" s="1"/>
  <c r="BS41" i="16" s="1"/>
  <c r="U40" i="16"/>
  <c r="Z40" i="16" s="1"/>
  <c r="AE40" i="16" s="1"/>
  <c r="AJ40" i="16" s="1"/>
  <c r="AO40" i="16" s="1"/>
  <c r="AT40" i="16" s="1"/>
  <c r="AY40" i="16" s="1"/>
  <c r="BD40" i="16" s="1"/>
  <c r="BI40" i="16" s="1"/>
  <c r="T36" i="16"/>
  <c r="Y36" i="16" s="1"/>
  <c r="AD36" i="16" s="1"/>
  <c r="AI36" i="16" s="1"/>
  <c r="AN36" i="16" s="1"/>
  <c r="AS36" i="16" s="1"/>
  <c r="AX36" i="16" s="1"/>
  <c r="BC36" i="16" s="1"/>
  <c r="BH36" i="16" s="1"/>
  <c r="BM36" i="16" s="1"/>
  <c r="BR36" i="16" s="1"/>
  <c r="S36" i="16"/>
  <c r="X36" i="16" s="1"/>
  <c r="AC36" i="16" s="1"/>
  <c r="AH36" i="16" s="1"/>
  <c r="AM36" i="16" s="1"/>
  <c r="U34" i="16"/>
  <c r="Z34" i="16" s="1"/>
  <c r="AE34" i="16" s="1"/>
  <c r="AJ34" i="16" s="1"/>
  <c r="AO34" i="16" s="1"/>
  <c r="AT34" i="16" s="1"/>
  <c r="AY34" i="16" s="1"/>
  <c r="BD34" i="16" s="1"/>
  <c r="BI34" i="16" s="1"/>
  <c r="BN34" i="16" s="1"/>
  <c r="BS34" i="16" s="1"/>
  <c r="U33" i="16"/>
  <c r="U32" i="16"/>
  <c r="U31" i="16"/>
  <c r="Z31" i="16" s="1"/>
  <c r="U30" i="16"/>
  <c r="F29" i="16"/>
  <c r="G29" i="16" s="1"/>
  <c r="E27" i="16"/>
  <c r="J8" i="4"/>
  <c r="S27" i="16"/>
  <c r="U25" i="16"/>
  <c r="Z25" i="16" s="1"/>
  <c r="AE25" i="16" s="1"/>
  <c r="AJ25" i="16" s="1"/>
  <c r="AO25" i="16" s="1"/>
  <c r="AT25" i="16" s="1"/>
  <c r="AY25" i="16" s="1"/>
  <c r="BD25" i="16" s="1"/>
  <c r="BI25" i="16" s="1"/>
  <c r="BN25" i="16" s="1"/>
  <c r="BS25" i="16" s="1"/>
  <c r="F25" i="16"/>
  <c r="U24" i="16"/>
  <c r="Z24" i="16" s="1"/>
  <c r="AE24" i="16" s="1"/>
  <c r="AJ24" i="16" s="1"/>
  <c r="AO24" i="16" s="1"/>
  <c r="AT24" i="16" s="1"/>
  <c r="AY24" i="16" s="1"/>
  <c r="BD24" i="16" s="1"/>
  <c r="BI24" i="16" s="1"/>
  <c r="F24" i="16"/>
  <c r="U23" i="16"/>
  <c r="Z23" i="16" s="1"/>
  <c r="AE23" i="16" s="1"/>
  <c r="AJ23" i="16" s="1"/>
  <c r="AO23" i="16" s="1"/>
  <c r="AT23" i="16" s="1"/>
  <c r="AY23" i="16" s="1"/>
  <c r="BD23" i="16" s="1"/>
  <c r="BI23" i="16" s="1"/>
  <c r="BN23" i="16" s="1"/>
  <c r="BS23" i="16" s="1"/>
  <c r="F23" i="16"/>
  <c r="U22" i="16"/>
  <c r="Z22" i="16" s="1"/>
  <c r="AE22" i="16" s="1"/>
  <c r="AJ22" i="16" s="1"/>
  <c r="AO22" i="16" s="1"/>
  <c r="AT22" i="16" s="1"/>
  <c r="AY22" i="16" s="1"/>
  <c r="BD22" i="16" s="1"/>
  <c r="BI22" i="16" s="1"/>
  <c r="BN22" i="16" s="1"/>
  <c r="BS22" i="16" s="1"/>
  <c r="F22" i="16"/>
  <c r="U21" i="16"/>
  <c r="Z21" i="16" s="1"/>
  <c r="AE21" i="16" s="1"/>
  <c r="AJ21" i="16" s="1"/>
  <c r="AO21" i="16" s="1"/>
  <c r="AT21" i="16" s="1"/>
  <c r="AY21" i="16" s="1"/>
  <c r="BD21" i="16" s="1"/>
  <c r="BI21" i="16" s="1"/>
  <c r="BN21" i="16" s="1"/>
  <c r="BS21" i="16" s="1"/>
  <c r="F21" i="16"/>
  <c r="U20" i="16"/>
  <c r="Z20" i="16" s="1"/>
  <c r="AE20" i="16" s="1"/>
  <c r="AJ20" i="16" s="1"/>
  <c r="AO20" i="16" s="1"/>
  <c r="AT20" i="16" s="1"/>
  <c r="AY20" i="16" s="1"/>
  <c r="BD20" i="16" s="1"/>
  <c r="BI20" i="16" s="1"/>
  <c r="BN20" i="16" s="1"/>
  <c r="BS20" i="16" s="1"/>
  <c r="F20" i="16"/>
  <c r="U19" i="16"/>
  <c r="Z19" i="16" s="1"/>
  <c r="AE19" i="16" s="1"/>
  <c r="AJ19" i="16" s="1"/>
  <c r="AO19" i="16" s="1"/>
  <c r="AT19" i="16" s="1"/>
  <c r="AY19" i="16" s="1"/>
  <c r="BD19" i="16" s="1"/>
  <c r="BI19" i="16" s="1"/>
  <c r="BN19" i="16" s="1"/>
  <c r="BS19" i="16" s="1"/>
  <c r="F19" i="16"/>
  <c r="U18" i="16"/>
  <c r="Z18" i="16" s="1"/>
  <c r="AE18" i="16" s="1"/>
  <c r="AJ18" i="16" s="1"/>
  <c r="AO18" i="16" s="1"/>
  <c r="AT18" i="16" s="1"/>
  <c r="AY18" i="16" s="1"/>
  <c r="BD18" i="16" s="1"/>
  <c r="BI18" i="16" s="1"/>
  <c r="BN18" i="16" s="1"/>
  <c r="BS18" i="16" s="1"/>
  <c r="F18" i="16"/>
  <c r="U17" i="16"/>
  <c r="Z17" i="16" s="1"/>
  <c r="AE17" i="16" s="1"/>
  <c r="AJ17" i="16" s="1"/>
  <c r="AO17" i="16" s="1"/>
  <c r="AT17" i="16" s="1"/>
  <c r="AY17" i="16" s="1"/>
  <c r="BD17" i="16" s="1"/>
  <c r="BI17" i="16" s="1"/>
  <c r="BN17" i="16" s="1"/>
  <c r="BS17" i="16" s="1"/>
  <c r="F17" i="16"/>
  <c r="U16" i="16"/>
  <c r="Z16" i="16" s="1"/>
  <c r="AE16" i="16" s="1"/>
  <c r="AJ16" i="16" s="1"/>
  <c r="AO16" i="16" s="1"/>
  <c r="AT16" i="16" s="1"/>
  <c r="AY16" i="16" s="1"/>
  <c r="BD16" i="16" s="1"/>
  <c r="BI16" i="16" s="1"/>
  <c r="BN16" i="16" s="1"/>
  <c r="BS16" i="16" s="1"/>
  <c r="F16" i="16"/>
  <c r="U15" i="16"/>
  <c r="Z15" i="16" s="1"/>
  <c r="AE15" i="16" s="1"/>
  <c r="AJ15" i="16" s="1"/>
  <c r="AO15" i="16" s="1"/>
  <c r="AT15" i="16" s="1"/>
  <c r="AY15" i="16" s="1"/>
  <c r="BD15" i="16" s="1"/>
  <c r="BI15" i="16" s="1"/>
  <c r="BN15" i="16" s="1"/>
  <c r="BS15" i="16" s="1"/>
  <c r="F15" i="16"/>
  <c r="U14" i="16"/>
  <c r="Z14" i="16" s="1"/>
  <c r="AE14" i="16" s="1"/>
  <c r="AJ14" i="16" s="1"/>
  <c r="AO14" i="16" s="1"/>
  <c r="AT14" i="16" s="1"/>
  <c r="AY14" i="16" s="1"/>
  <c r="BD14" i="16" s="1"/>
  <c r="BI14" i="16" s="1"/>
  <c r="BN14" i="16" s="1"/>
  <c r="BS14" i="16" s="1"/>
  <c r="F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F13" i="16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F12" i="16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F11" i="16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F10" i="16"/>
  <c r="U9" i="16"/>
  <c r="Z9" i="16" s="1"/>
  <c r="AE9" i="16" s="1"/>
  <c r="AJ9" i="16" s="1"/>
  <c r="AO9" i="16" s="1"/>
  <c r="AT9" i="16" s="1"/>
  <c r="AY9" i="16" s="1"/>
  <c r="BD9" i="16" s="1"/>
  <c r="BI9" i="16" s="1"/>
  <c r="BN9" i="16" s="1"/>
  <c r="BS9" i="16" s="1"/>
  <c r="F9" i="16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F8" i="16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F7" i="16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F6" i="16"/>
  <c r="U5" i="16"/>
  <c r="Z5" i="16" s="1"/>
  <c r="F5" i="16"/>
  <c r="F4" i="16"/>
  <c r="J20" i="4"/>
  <c r="A20" i="4"/>
  <c r="A16" i="22" s="1"/>
  <c r="T36" i="17"/>
  <c r="Y36" i="17" s="1"/>
  <c r="AD36" i="17" s="1"/>
  <c r="AI36" i="17" s="1"/>
  <c r="AN36" i="17" s="1"/>
  <c r="AS36" i="17" s="1"/>
  <c r="AX36" i="17" s="1"/>
  <c r="BC36" i="17" s="1"/>
  <c r="BH36" i="17" s="1"/>
  <c r="BM36" i="17" s="1"/>
  <c r="BR36" i="17" s="1"/>
  <c r="F20" i="4" s="1"/>
  <c r="R36" i="17"/>
  <c r="W36" i="17" s="1"/>
  <c r="AB36" i="17" s="1"/>
  <c r="F32" i="17"/>
  <c r="AJ31" i="17"/>
  <c r="AO31" i="17" s="1"/>
  <c r="AT31" i="17" s="1"/>
  <c r="AY31" i="17" s="1"/>
  <c r="BD31" i="17" s="1"/>
  <c r="BI31" i="17" s="1"/>
  <c r="BN31" i="17" s="1"/>
  <c r="BS31" i="17" s="1"/>
  <c r="F31" i="17"/>
  <c r="AJ30" i="17"/>
  <c r="AO30" i="17" s="1"/>
  <c r="AT30" i="17" s="1"/>
  <c r="AY30" i="17" s="1"/>
  <c r="BD30" i="17" s="1"/>
  <c r="BI30" i="17" s="1"/>
  <c r="BN30" i="17" s="1"/>
  <c r="BS30" i="17" s="1"/>
  <c r="F30" i="17"/>
  <c r="AJ29" i="17"/>
  <c r="AO29" i="17" s="1"/>
  <c r="AT29" i="17" s="1"/>
  <c r="AY29" i="17" s="1"/>
  <c r="BD29" i="17" s="1"/>
  <c r="BI29" i="17" s="1"/>
  <c r="BN29" i="17" s="1"/>
  <c r="BS29" i="17" s="1"/>
  <c r="F29" i="17"/>
  <c r="AJ28" i="17"/>
  <c r="AO28" i="17" s="1"/>
  <c r="AT28" i="17" s="1"/>
  <c r="AY28" i="17" s="1"/>
  <c r="BD28" i="17" s="1"/>
  <c r="BI28" i="17" s="1"/>
  <c r="BN28" i="17" s="1"/>
  <c r="BS28" i="17" s="1"/>
  <c r="F28" i="17"/>
  <c r="AJ27" i="17"/>
  <c r="AO27" i="17" s="1"/>
  <c r="AT27" i="17" s="1"/>
  <c r="AY27" i="17" s="1"/>
  <c r="BD27" i="17" s="1"/>
  <c r="BI27" i="17" s="1"/>
  <c r="BN27" i="17" s="1"/>
  <c r="BS27" i="17" s="1"/>
  <c r="F27" i="17"/>
  <c r="AJ26" i="17"/>
  <c r="AO26" i="17" s="1"/>
  <c r="AT26" i="17" s="1"/>
  <c r="AY26" i="17" s="1"/>
  <c r="BD26" i="17" s="1"/>
  <c r="BI26" i="17" s="1"/>
  <c r="BN26" i="17" s="1"/>
  <c r="BS26" i="17" s="1"/>
  <c r="F26" i="17"/>
  <c r="AJ25" i="17"/>
  <c r="AO25" i="17" s="1"/>
  <c r="AT25" i="17" s="1"/>
  <c r="AY25" i="17" s="1"/>
  <c r="BD25" i="17" s="1"/>
  <c r="BI25" i="17" s="1"/>
  <c r="BN25" i="17" s="1"/>
  <c r="BS25" i="17" s="1"/>
  <c r="F25" i="17"/>
  <c r="AJ24" i="17"/>
  <c r="AO24" i="17" s="1"/>
  <c r="AT24" i="17" s="1"/>
  <c r="AY24" i="17" s="1"/>
  <c r="BD24" i="17" s="1"/>
  <c r="BI24" i="17" s="1"/>
  <c r="BN24" i="17" s="1"/>
  <c r="BS24" i="17" s="1"/>
  <c r="F24" i="17"/>
  <c r="AJ23" i="17"/>
  <c r="AO23" i="17" s="1"/>
  <c r="AT23" i="17" s="1"/>
  <c r="AY23" i="17" s="1"/>
  <c r="BD23" i="17" s="1"/>
  <c r="BI23" i="17" s="1"/>
  <c r="BN23" i="17" s="1"/>
  <c r="BS23" i="17" s="1"/>
  <c r="F23" i="17"/>
  <c r="AJ21" i="17"/>
  <c r="AO21" i="17" s="1"/>
  <c r="AT21" i="17" s="1"/>
  <c r="AY21" i="17" s="1"/>
  <c r="BD21" i="17" s="1"/>
  <c r="BI21" i="17" s="1"/>
  <c r="BN21" i="17" s="1"/>
  <c r="BS21" i="17" s="1"/>
  <c r="F21" i="17"/>
  <c r="AJ20" i="17"/>
  <c r="AO20" i="17" s="1"/>
  <c r="AT20" i="17" s="1"/>
  <c r="AY20" i="17" s="1"/>
  <c r="BD20" i="17" s="1"/>
  <c r="BI20" i="17" s="1"/>
  <c r="BN20" i="17" s="1"/>
  <c r="BS20" i="17" s="1"/>
  <c r="F20" i="17"/>
  <c r="AJ19" i="17"/>
  <c r="AO19" i="17" s="1"/>
  <c r="AT19" i="17" s="1"/>
  <c r="AY19" i="17" s="1"/>
  <c r="BD19" i="17" s="1"/>
  <c r="BI19" i="17" s="1"/>
  <c r="BN19" i="17" s="1"/>
  <c r="BS19" i="17" s="1"/>
  <c r="F19" i="17"/>
  <c r="F18" i="17"/>
  <c r="F17" i="17"/>
  <c r="J19" i="4"/>
  <c r="C15" i="17"/>
  <c r="A19" i="4" s="1"/>
  <c r="A15" i="22" s="1"/>
  <c r="T15" i="17"/>
  <c r="Y15" i="17" s="1"/>
  <c r="AD15" i="17" s="1"/>
  <c r="AE13" i="17"/>
  <c r="AJ13" i="17" s="1"/>
  <c r="AO13" i="17" s="1"/>
  <c r="AT13" i="17" s="1"/>
  <c r="AY13" i="17" s="1"/>
  <c r="BD13" i="17" s="1"/>
  <c r="BI13" i="17" s="1"/>
  <c r="BN13" i="17" s="1"/>
  <c r="BS13" i="17" s="1"/>
  <c r="F13" i="17"/>
  <c r="AE12" i="17"/>
  <c r="AJ12" i="17" s="1"/>
  <c r="AO12" i="17" s="1"/>
  <c r="AT12" i="17" s="1"/>
  <c r="AY12" i="17" s="1"/>
  <c r="BD12" i="17" s="1"/>
  <c r="BI12" i="17" s="1"/>
  <c r="BN12" i="17" s="1"/>
  <c r="BS12" i="17" s="1"/>
  <c r="F12" i="17"/>
  <c r="AE10" i="17"/>
  <c r="AJ10" i="17" s="1"/>
  <c r="AO10" i="17" s="1"/>
  <c r="AT10" i="17" s="1"/>
  <c r="AY10" i="17" s="1"/>
  <c r="BD10" i="17" s="1"/>
  <c r="BI10" i="17" s="1"/>
  <c r="BN10" i="17" s="1"/>
  <c r="BS10" i="17" s="1"/>
  <c r="F10" i="17"/>
  <c r="AE9" i="17"/>
  <c r="AJ9" i="17" s="1"/>
  <c r="AO9" i="17" s="1"/>
  <c r="AT9" i="17" s="1"/>
  <c r="AY9" i="17" s="1"/>
  <c r="BD9" i="17" s="1"/>
  <c r="BI9" i="17" s="1"/>
  <c r="BN9" i="17" s="1"/>
  <c r="BS9" i="17" s="1"/>
  <c r="F9" i="17"/>
  <c r="AE8" i="17"/>
  <c r="AJ8" i="17" s="1"/>
  <c r="AO8" i="17" s="1"/>
  <c r="AT8" i="17" s="1"/>
  <c r="AY8" i="17" s="1"/>
  <c r="BD8" i="17" s="1"/>
  <c r="BI8" i="17" s="1"/>
  <c r="BN8" i="17" s="1"/>
  <c r="BS8" i="17" s="1"/>
  <c r="F8" i="17"/>
  <c r="AE7" i="17"/>
  <c r="AJ7" i="17" s="1"/>
  <c r="AO7" i="17" s="1"/>
  <c r="AT7" i="17" s="1"/>
  <c r="AY7" i="17" s="1"/>
  <c r="BD7" i="17" s="1"/>
  <c r="BI7" i="17" s="1"/>
  <c r="BN7" i="17" s="1"/>
  <c r="BS7" i="17" s="1"/>
  <c r="F7" i="17"/>
  <c r="AE6" i="17"/>
  <c r="AJ6" i="17" s="1"/>
  <c r="AO6" i="17" s="1"/>
  <c r="AT6" i="17" s="1"/>
  <c r="AY6" i="17" s="1"/>
  <c r="BD6" i="17" s="1"/>
  <c r="BI6" i="17" s="1"/>
  <c r="BN6" i="17" s="1"/>
  <c r="BS6" i="17" s="1"/>
  <c r="F6" i="17"/>
  <c r="F5" i="17"/>
  <c r="F4" i="17"/>
  <c r="U6" i="18"/>
  <c r="F6" i="18"/>
  <c r="J19" i="18"/>
  <c r="C19" i="18"/>
  <c r="A52" i="4" s="1"/>
  <c r="A48" i="22" s="1"/>
  <c r="T19" i="18"/>
  <c r="Y19" i="18" s="1"/>
  <c r="AD19" i="18" s="1"/>
  <c r="AI19" i="18" s="1"/>
  <c r="AN19" i="18" s="1"/>
  <c r="AS19" i="18" s="1"/>
  <c r="AX19" i="18" s="1"/>
  <c r="BC19" i="18" s="1"/>
  <c r="S19" i="18"/>
  <c r="X19" i="18" s="1"/>
  <c r="AC19" i="18" s="1"/>
  <c r="AH19" i="18" s="1"/>
  <c r="AM19" i="18" s="1"/>
  <c r="AR19" i="18" s="1"/>
  <c r="AW19" i="18" s="1"/>
  <c r="BB19" i="18" s="1"/>
  <c r="BG19" i="18" s="1"/>
  <c r="BL19" i="18" s="1"/>
  <c r="BQ19" i="18" s="1"/>
  <c r="E52" i="4" s="1"/>
  <c r="R19" i="18"/>
  <c r="W19" i="18" s="1"/>
  <c r="AB19" i="18" s="1"/>
  <c r="AG19" i="18" s="1"/>
  <c r="AL19" i="18" s="1"/>
  <c r="AQ19" i="18" s="1"/>
  <c r="AV19" i="18" s="1"/>
  <c r="BA19" i="18" s="1"/>
  <c r="U17" i="18"/>
  <c r="Z17" i="18" s="1"/>
  <c r="AE17" i="18" s="1"/>
  <c r="AJ17" i="18" s="1"/>
  <c r="F17" i="18"/>
  <c r="U16" i="18"/>
  <c r="Z16" i="18" s="1"/>
  <c r="F16" i="18"/>
  <c r="U15" i="18"/>
  <c r="F15" i="18"/>
  <c r="J12" i="18"/>
  <c r="J38" i="4" s="1"/>
  <c r="C12" i="18"/>
  <c r="A38" i="4" s="1"/>
  <c r="A34" i="22" s="1"/>
  <c r="T12" i="18"/>
  <c r="Y12" i="18" s="1"/>
  <c r="AD12" i="18" s="1"/>
  <c r="AI12" i="18" s="1"/>
  <c r="AN12" i="18" s="1"/>
  <c r="S12" i="18"/>
  <c r="X12" i="18" s="1"/>
  <c r="R12" i="18"/>
  <c r="W12" i="18" s="1"/>
  <c r="F10" i="18"/>
  <c r="U9" i="18"/>
  <c r="Z9" i="18" s="1"/>
  <c r="AE9" i="18" s="1"/>
  <c r="AJ9" i="18" s="1"/>
  <c r="AO9" i="18" s="1"/>
  <c r="AT9" i="18" s="1"/>
  <c r="AY9" i="18" s="1"/>
  <c r="BD9" i="18" s="1"/>
  <c r="BI9" i="18" s="1"/>
  <c r="BN9" i="18" s="1"/>
  <c r="BS9" i="18" s="1"/>
  <c r="F9" i="18"/>
  <c r="U8" i="18"/>
  <c r="Z8" i="18" s="1"/>
  <c r="AE8" i="18" s="1"/>
  <c r="AJ8" i="18" s="1"/>
  <c r="AO8" i="18" s="1"/>
  <c r="AT8" i="18" s="1"/>
  <c r="AY8" i="18" s="1"/>
  <c r="BD8" i="18" s="1"/>
  <c r="BI8" i="18" s="1"/>
  <c r="BN8" i="18" s="1"/>
  <c r="BS8" i="18" s="1"/>
  <c r="F8" i="18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F5" i="18"/>
  <c r="U4" i="18"/>
  <c r="F4" i="18"/>
  <c r="J57" i="4"/>
  <c r="B63" i="22"/>
  <c r="B62" i="22"/>
  <c r="B58" i="22"/>
  <c r="K68" i="4"/>
  <c r="H68" i="4"/>
  <c r="C68" i="4" s="1"/>
  <c r="B54" i="22"/>
  <c r="B53" i="22"/>
  <c r="B59" i="4"/>
  <c r="B57" i="22" s="1"/>
  <c r="B58" i="4"/>
  <c r="B56" i="22" s="1"/>
  <c r="B57" i="4"/>
  <c r="B55" i="22" s="1"/>
  <c r="B55" i="4"/>
  <c r="B51" i="22" s="1"/>
  <c r="B54" i="4"/>
  <c r="B50" i="22" s="1"/>
  <c r="J52" i="4"/>
  <c r="B52" i="4"/>
  <c r="B48" i="22" s="1"/>
  <c r="J48" i="4"/>
  <c r="B48" i="4"/>
  <c r="B44" i="22" s="1"/>
  <c r="B47" i="4"/>
  <c r="B43" i="22" s="1"/>
  <c r="B46" i="4"/>
  <c r="B42" i="22" s="1"/>
  <c r="B45" i="4"/>
  <c r="B41" i="22" s="1"/>
  <c r="A45" i="4"/>
  <c r="A41" i="22" s="1"/>
  <c r="B40" i="22"/>
  <c r="A40" i="22"/>
  <c r="B42" i="4"/>
  <c r="B38" i="22" s="1"/>
  <c r="J41" i="4"/>
  <c r="B41" i="4"/>
  <c r="B37" i="22" s="1"/>
  <c r="A41" i="4"/>
  <c r="A37" i="22" s="1"/>
  <c r="B39" i="4"/>
  <c r="B35" i="22" s="1"/>
  <c r="B38" i="4"/>
  <c r="B34" i="22" s="1"/>
  <c r="B37" i="4"/>
  <c r="B33" i="22" s="1"/>
  <c r="A37" i="4"/>
  <c r="A33" i="22" s="1"/>
  <c r="B36" i="4"/>
  <c r="B32" i="22" s="1"/>
  <c r="B32" i="4"/>
  <c r="B28" i="22" s="1"/>
  <c r="B31" i="4"/>
  <c r="B27" i="22" s="1"/>
  <c r="B29" i="4"/>
  <c r="B25" i="22" s="1"/>
  <c r="B28" i="4"/>
  <c r="B24" i="22" s="1"/>
  <c r="B27" i="4"/>
  <c r="B23" i="22" s="1"/>
  <c r="B25" i="4"/>
  <c r="B21" i="22" s="1"/>
  <c r="B22" i="4"/>
  <c r="B18" i="22" s="1"/>
  <c r="B21" i="4"/>
  <c r="B17" i="22" s="1"/>
  <c r="B18" i="4"/>
  <c r="B14" i="22" s="1"/>
  <c r="B16" i="4"/>
  <c r="B12" i="22" s="1"/>
  <c r="A16" i="4"/>
  <c r="A12" i="22" s="1"/>
  <c r="B15" i="4"/>
  <c r="B11" i="22" s="1"/>
  <c r="A15" i="4"/>
  <c r="A11" i="22" s="1"/>
  <c r="B14" i="4"/>
  <c r="B10" i="22" s="1"/>
  <c r="B12" i="4"/>
  <c r="B8" i="22" s="1"/>
  <c r="B11" i="4"/>
  <c r="B7" i="22" s="1"/>
  <c r="B8" i="4"/>
  <c r="B4" i="22" s="1"/>
  <c r="A8" i="4"/>
  <c r="A4" i="22" s="1"/>
  <c r="B7" i="4"/>
  <c r="B3" i="22" s="1"/>
  <c r="A14" i="4"/>
  <c r="A10" i="22" s="1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11" i="19"/>
  <c r="A39" i="4" s="1"/>
  <c r="A35" i="22" s="1"/>
  <c r="C13" i="21"/>
  <c r="A29" i="4" s="1"/>
  <c r="A25" i="22" s="1"/>
  <c r="C37" i="21"/>
  <c r="A22" i="4" s="1"/>
  <c r="A18" i="22" s="1"/>
  <c r="A21" i="4"/>
  <c r="A17" i="22" s="1"/>
  <c r="A12" i="4"/>
  <c r="A8" i="22" s="1"/>
  <c r="F16" i="21"/>
  <c r="F18" i="21" s="1"/>
  <c r="U16" i="21"/>
  <c r="Z16" i="21" s="1"/>
  <c r="F3" i="19"/>
  <c r="G3" i="19" s="1"/>
  <c r="F4" i="19"/>
  <c r="F5" i="19"/>
  <c r="F6" i="19"/>
  <c r="F7" i="19"/>
  <c r="F8" i="19"/>
  <c r="F9" i="19"/>
  <c r="F4" i="20"/>
  <c r="F5" i="20"/>
  <c r="F6" i="20"/>
  <c r="F7" i="20"/>
  <c r="F9" i="20"/>
  <c r="F10" i="20"/>
  <c r="F11" i="20"/>
  <c r="J28" i="19"/>
  <c r="J12" i="4" s="1"/>
  <c r="T14" i="20"/>
  <c r="Y14" i="20" s="1"/>
  <c r="F13" i="19"/>
  <c r="G13" i="19" s="1"/>
  <c r="F14" i="19"/>
  <c r="F15" i="19"/>
  <c r="F16" i="19"/>
  <c r="F17" i="19"/>
  <c r="F18" i="19"/>
  <c r="F19" i="19"/>
  <c r="F21" i="19"/>
  <c r="F22" i="19"/>
  <c r="F23" i="19"/>
  <c r="F24" i="19"/>
  <c r="F25" i="19"/>
  <c r="G25" i="19" s="1"/>
  <c r="J11" i="19"/>
  <c r="J39" i="4" s="1"/>
  <c r="U5" i="19"/>
  <c r="Z5" i="19" s="1"/>
  <c r="AE5" i="19" s="1"/>
  <c r="AJ5" i="19" s="1"/>
  <c r="AO5" i="19" s="1"/>
  <c r="AT5" i="19" s="1"/>
  <c r="AY5" i="19" s="1"/>
  <c r="BD5" i="19" s="1"/>
  <c r="BI5" i="19" s="1"/>
  <c r="BN5" i="19" s="1"/>
  <c r="BS5" i="19" s="1"/>
  <c r="U6" i="19"/>
  <c r="Z6" i="19" s="1"/>
  <c r="U7" i="19"/>
  <c r="Z7" i="19" s="1"/>
  <c r="AE7" i="19" s="1"/>
  <c r="AJ7" i="19" s="1"/>
  <c r="AO7" i="19" s="1"/>
  <c r="AT7" i="19" s="1"/>
  <c r="AY7" i="19" s="1"/>
  <c r="BD7" i="19" s="1"/>
  <c r="BI7" i="19" s="1"/>
  <c r="BN7" i="19" s="1"/>
  <c r="BS7" i="19" s="1"/>
  <c r="U8" i="19"/>
  <c r="Z8" i="19" s="1"/>
  <c r="AE8" i="19" s="1"/>
  <c r="AJ8" i="19" s="1"/>
  <c r="AO8" i="19" s="1"/>
  <c r="AT8" i="19" s="1"/>
  <c r="AY8" i="19" s="1"/>
  <c r="BD8" i="19" s="1"/>
  <c r="BI8" i="19" s="1"/>
  <c r="BN8" i="19" s="1"/>
  <c r="BS8" i="19" s="1"/>
  <c r="U9" i="19"/>
  <c r="Z9" i="19" s="1"/>
  <c r="AE9" i="19" s="1"/>
  <c r="AJ9" i="19" s="1"/>
  <c r="AO9" i="19" s="1"/>
  <c r="AT9" i="19" s="1"/>
  <c r="AY9" i="19" s="1"/>
  <c r="BD9" i="19" s="1"/>
  <c r="BI9" i="19" s="1"/>
  <c r="BN9" i="19" s="1"/>
  <c r="BS9" i="19" s="1"/>
  <c r="F4" i="21"/>
  <c r="F5" i="21"/>
  <c r="F6" i="21"/>
  <c r="F7" i="21"/>
  <c r="F8" i="21"/>
  <c r="F9" i="21"/>
  <c r="F10" i="21"/>
  <c r="F11" i="21"/>
  <c r="J37" i="21"/>
  <c r="J22" i="4" s="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U4" i="21"/>
  <c r="U5" i="21"/>
  <c r="U6" i="2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U8" i="2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1" i="4"/>
  <c r="J13" i="21"/>
  <c r="J29" i="4" s="1"/>
  <c r="U22" i="2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U24" i="21"/>
  <c r="Z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U28" i="21"/>
  <c r="Z28" i="21" s="1"/>
  <c r="AE28" i="21" s="1"/>
  <c r="AJ28" i="21" s="1"/>
  <c r="AO28" i="21" s="1"/>
  <c r="AT28" i="21" s="1"/>
  <c r="AY28" i="21" s="1"/>
  <c r="BD28" i="21" s="1"/>
  <c r="BI28" i="21" s="1"/>
  <c r="BN28" i="21" s="1"/>
  <c r="BS28" i="21" s="1"/>
  <c r="U29" i="21"/>
  <c r="Z29" i="21" s="1"/>
  <c r="AE29" i="21" s="1"/>
  <c r="AJ29" i="21" s="1"/>
  <c r="AO29" i="21" s="1"/>
  <c r="AT29" i="21" s="1"/>
  <c r="AY29" i="21" s="1"/>
  <c r="BD29" i="21" s="1"/>
  <c r="BI29" i="21" s="1"/>
  <c r="BN29" i="21" s="1"/>
  <c r="BS29" i="21" s="1"/>
  <c r="U30" i="21"/>
  <c r="Z30" i="21" s="1"/>
  <c r="AE30" i="21" s="1"/>
  <c r="AJ30" i="21" s="1"/>
  <c r="AO30" i="21" s="1"/>
  <c r="AT30" i="21" s="1"/>
  <c r="AY30" i="21" s="1"/>
  <c r="BD30" i="21" s="1"/>
  <c r="BI30" i="21" s="1"/>
  <c r="BN30" i="21" s="1"/>
  <c r="BS30" i="21" s="1"/>
  <c r="U31" i="21"/>
  <c r="Z31" i="21" s="1"/>
  <c r="AE31" i="21" s="1"/>
  <c r="AJ31" i="21" s="1"/>
  <c r="AO31" i="21" s="1"/>
  <c r="AT31" i="21" s="1"/>
  <c r="AY31" i="21" s="1"/>
  <c r="BD31" i="21" s="1"/>
  <c r="BI31" i="21" s="1"/>
  <c r="BN31" i="21" s="1"/>
  <c r="BS31" i="21" s="1"/>
  <c r="U32" i="21"/>
  <c r="Z32" i="21" s="1"/>
  <c r="AE32" i="21" s="1"/>
  <c r="AJ32" i="21" s="1"/>
  <c r="AO32" i="21" s="1"/>
  <c r="AT32" i="21" s="1"/>
  <c r="AY32" i="21" s="1"/>
  <c r="BD32" i="21" s="1"/>
  <c r="BI32" i="21" s="1"/>
  <c r="BN32" i="21" s="1"/>
  <c r="BS32" i="21" s="1"/>
  <c r="U33" i="21"/>
  <c r="Z33" i="21" s="1"/>
  <c r="AE33" i="21" s="1"/>
  <c r="AJ33" i="21" s="1"/>
  <c r="AO33" i="21" s="1"/>
  <c r="AT33" i="21" s="1"/>
  <c r="AY33" i="21" s="1"/>
  <c r="BD33" i="21" s="1"/>
  <c r="BI33" i="21" s="1"/>
  <c r="BN33" i="21" s="1"/>
  <c r="BS33" i="21" s="1"/>
  <c r="U34" i="21"/>
  <c r="Z34" i="21" s="1"/>
  <c r="AE34" i="21" s="1"/>
  <c r="AJ34" i="21" s="1"/>
  <c r="AO34" i="21" s="1"/>
  <c r="AT34" i="21" s="1"/>
  <c r="AY34" i="21" s="1"/>
  <c r="BD34" i="21" s="1"/>
  <c r="BI34" i="21" s="1"/>
  <c r="BN34" i="21" s="1"/>
  <c r="BS34" i="21" s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U16" i="19"/>
  <c r="Z16" i="19" s="1"/>
  <c r="AE16" i="19" s="1"/>
  <c r="AJ16" i="19" s="1"/>
  <c r="AO16" i="19" s="1"/>
  <c r="AT16" i="19" s="1"/>
  <c r="AY16" i="19" s="1"/>
  <c r="BD16" i="19" s="1"/>
  <c r="BI16" i="19" s="1"/>
  <c r="BN16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U18" i="19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U19" i="19"/>
  <c r="Z19" i="19" s="1"/>
  <c r="AE19" i="19" s="1"/>
  <c r="AJ19" i="19" s="1"/>
  <c r="AO19" i="19" s="1"/>
  <c r="AT19" i="19" s="1"/>
  <c r="AY19" i="19" s="1"/>
  <c r="BD19" i="19" s="1"/>
  <c r="BI19" i="19" s="1"/>
  <c r="BN19" i="19" s="1"/>
  <c r="U21" i="19"/>
  <c r="Z21" i="19" s="1"/>
  <c r="AE21" i="19" s="1"/>
  <c r="AJ21" i="19" s="1"/>
  <c r="AO21" i="19" s="1"/>
  <c r="AT21" i="19" s="1"/>
  <c r="AY21" i="19" s="1"/>
  <c r="BD21" i="19" s="1"/>
  <c r="BI21" i="19" s="1"/>
  <c r="BN21" i="19" s="1"/>
  <c r="U22" i="19"/>
  <c r="Z22" i="19" s="1"/>
  <c r="AE22" i="19" s="1"/>
  <c r="AJ22" i="19" s="1"/>
  <c r="AO22" i="19" s="1"/>
  <c r="AT22" i="19" s="1"/>
  <c r="AY22" i="19" s="1"/>
  <c r="BD22" i="19" s="1"/>
  <c r="BI22" i="19" s="1"/>
  <c r="BN22" i="19" s="1"/>
  <c r="BS22" i="19" s="1"/>
  <c r="U23" i="19"/>
  <c r="Z23" i="19" s="1"/>
  <c r="AE23" i="19" s="1"/>
  <c r="AJ23" i="19" s="1"/>
  <c r="AO23" i="19" s="1"/>
  <c r="AT23" i="19" s="1"/>
  <c r="AY23" i="19" s="1"/>
  <c r="BD23" i="19" s="1"/>
  <c r="BI23" i="19" s="1"/>
  <c r="BN23" i="19" s="1"/>
  <c r="U24" i="19"/>
  <c r="Z24" i="19" s="1"/>
  <c r="AE24" i="19" s="1"/>
  <c r="AJ24" i="19" s="1"/>
  <c r="AO24" i="19" s="1"/>
  <c r="AT24" i="19" s="1"/>
  <c r="AY24" i="19" s="1"/>
  <c r="BD24" i="19" s="1"/>
  <c r="BI24" i="19" s="1"/>
  <c r="BN24" i="19" s="1"/>
  <c r="Z26" i="19"/>
  <c r="AE26" i="19" s="1"/>
  <c r="AJ26" i="19" s="1"/>
  <c r="AO26" i="19" s="1"/>
  <c r="AT26" i="19" s="1"/>
  <c r="AY26" i="19" s="1"/>
  <c r="BD26" i="19" s="1"/>
  <c r="BI26" i="19" s="1"/>
  <c r="S14" i="20"/>
  <c r="R14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AT7" i="20" s="1"/>
  <c r="AY7" i="20" s="1"/>
  <c r="U9" i="20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U11" i="20"/>
  <c r="Z11" i="20" s="1"/>
  <c r="AE11" i="20" s="1"/>
  <c r="AJ11" i="20" s="1"/>
  <c r="AO11" i="20" s="1"/>
  <c r="AT11" i="20" s="1"/>
  <c r="E11" i="19"/>
  <c r="BJ17" i="21"/>
  <c r="BE17" i="21"/>
  <c r="AZ17" i="21"/>
  <c r="AU17" i="21"/>
  <c r="AP17" i="21"/>
  <c r="AK17" i="21"/>
  <c r="AF17" i="21"/>
  <c r="AA17" i="21"/>
  <c r="V17" i="21"/>
  <c r="E18" i="21"/>
  <c r="C18" i="21"/>
  <c r="E37" i="21"/>
  <c r="T13" i="6" l="1"/>
  <c r="Y13" i="6" s="1"/>
  <c r="AD13" i="6" s="1"/>
  <c r="AI13" i="6" s="1"/>
  <c r="AN13" i="6" s="1"/>
  <c r="AS13" i="6" s="1"/>
  <c r="AX13" i="6" s="1"/>
  <c r="BC13" i="6" s="1"/>
  <c r="BH13" i="6" s="1"/>
  <c r="BM13" i="6" s="1"/>
  <c r="BR13" i="6" s="1"/>
  <c r="F57" i="4" s="1"/>
  <c r="U6" i="7"/>
  <c r="AE6" i="5"/>
  <c r="AJ6" i="5" s="1"/>
  <c r="AO6" i="5" s="1"/>
  <c r="AT6" i="5" s="1"/>
  <c r="AY6" i="5" s="1"/>
  <c r="BD6" i="5" s="1"/>
  <c r="BI6" i="5" s="1"/>
  <c r="BN6" i="5" s="1"/>
  <c r="BS6" i="5" s="1"/>
  <c r="G6" i="5" s="1"/>
  <c r="AE7" i="5"/>
  <c r="AJ7" i="5" s="1"/>
  <c r="AO7" i="5" s="1"/>
  <c r="AT7" i="5" s="1"/>
  <c r="AY7" i="5" s="1"/>
  <c r="BD7" i="5" s="1"/>
  <c r="BI7" i="5" s="1"/>
  <c r="BN7" i="5" s="1"/>
  <c r="BS7" i="5" s="1"/>
  <c r="G7" i="5" s="1"/>
  <c r="BN26" i="19"/>
  <c r="BS26" i="19" s="1"/>
  <c r="G26" i="19" s="1"/>
  <c r="G17" i="17"/>
  <c r="F36" i="17"/>
  <c r="G38" i="16"/>
  <c r="F51" i="16"/>
  <c r="R6" i="11"/>
  <c r="W6" i="11" s="1"/>
  <c r="AB6" i="11" s="1"/>
  <c r="AG6" i="11" s="1"/>
  <c r="AL6" i="11" s="1"/>
  <c r="AQ6" i="11" s="1"/>
  <c r="AV6" i="11" s="1"/>
  <c r="BA6" i="11" s="1"/>
  <c r="BF6" i="11" s="1"/>
  <c r="BK6" i="11" s="1"/>
  <c r="BP6" i="11" s="1"/>
  <c r="D59" i="4" s="1"/>
  <c r="G28" i="14"/>
  <c r="I64" i="4"/>
  <c r="U13" i="20"/>
  <c r="G76" i="14"/>
  <c r="T6" i="2"/>
  <c r="Y6" i="2" s="1"/>
  <c r="AD6" i="2" s="1"/>
  <c r="AI6" i="2" s="1"/>
  <c r="AN6" i="2" s="1"/>
  <c r="AS6" i="2" s="1"/>
  <c r="AX6" i="2" s="1"/>
  <c r="BC6" i="2" s="1"/>
  <c r="BH6" i="2" s="1"/>
  <c r="BM6" i="2" s="1"/>
  <c r="BR6" i="2" s="1"/>
  <c r="F56" i="4" s="1"/>
  <c r="G10" i="20"/>
  <c r="R13" i="6"/>
  <c r="Z4" i="6"/>
  <c r="U7" i="6"/>
  <c r="J55" i="4"/>
  <c r="I15" i="2"/>
  <c r="J56" i="4"/>
  <c r="I6" i="2"/>
  <c r="J54" i="4"/>
  <c r="I11" i="2"/>
  <c r="Z4" i="21"/>
  <c r="U12" i="21"/>
  <c r="Z15" i="18"/>
  <c r="U18" i="18"/>
  <c r="Z4" i="18"/>
  <c r="Z4" i="5"/>
  <c r="U21" i="5"/>
  <c r="BI8" i="9"/>
  <c r="BN8" i="9" s="1"/>
  <c r="BS8" i="9" s="1"/>
  <c r="G8" i="9" s="1"/>
  <c r="BI9" i="9"/>
  <c r="BN9" i="9" s="1"/>
  <c r="BS9" i="9" s="1"/>
  <c r="G9" i="9" s="1"/>
  <c r="Z4" i="9"/>
  <c r="BI6" i="9"/>
  <c r="BN6" i="9" s="1"/>
  <c r="BS6" i="9" s="1"/>
  <c r="G6" i="9" s="1"/>
  <c r="U12" i="14"/>
  <c r="Z73" i="14"/>
  <c r="U82" i="14"/>
  <c r="Z24" i="15"/>
  <c r="U26" i="15"/>
  <c r="Z19" i="15"/>
  <c r="U21" i="15"/>
  <c r="Z30" i="16"/>
  <c r="U35" i="16"/>
  <c r="Z11" i="15"/>
  <c r="U13" i="15"/>
  <c r="U20" i="15" s="1"/>
  <c r="Z15" i="15"/>
  <c r="Z17" i="15" s="1"/>
  <c r="Z5" i="15"/>
  <c r="U7" i="15"/>
  <c r="AJ37" i="15"/>
  <c r="AE50" i="15"/>
  <c r="AO17" i="18"/>
  <c r="AO68" i="14"/>
  <c r="Z4" i="14"/>
  <c r="Z12" i="14" s="1"/>
  <c r="P18" i="11"/>
  <c r="AE5" i="17"/>
  <c r="AJ5" i="17" s="1"/>
  <c r="AO5" i="17" s="1"/>
  <c r="AT5" i="17" s="1"/>
  <c r="AY5" i="17" s="1"/>
  <c r="BD5" i="17" s="1"/>
  <c r="BI5" i="17" s="1"/>
  <c r="BN5" i="17" s="1"/>
  <c r="BS5" i="17" s="1"/>
  <c r="Z14" i="17"/>
  <c r="AE32" i="17"/>
  <c r="G21" i="17"/>
  <c r="G25" i="17"/>
  <c r="G24" i="17"/>
  <c r="G28" i="17"/>
  <c r="G26" i="17"/>
  <c r="G20" i="17"/>
  <c r="G19" i="17"/>
  <c r="G27" i="17"/>
  <c r="G29" i="17"/>
  <c r="G20" i="8"/>
  <c r="G48" i="15"/>
  <c r="G36" i="15"/>
  <c r="G72" i="15"/>
  <c r="G66" i="14"/>
  <c r="G27" i="8"/>
  <c r="G22" i="8"/>
  <c r="G19" i="8"/>
  <c r="G15" i="8"/>
  <c r="G8" i="8"/>
  <c r="S15" i="2"/>
  <c r="R6" i="2"/>
  <c r="W6" i="2" s="1"/>
  <c r="AB6" i="2" s="1"/>
  <c r="AG6" i="2" s="1"/>
  <c r="AL6" i="2" s="1"/>
  <c r="AQ6" i="2" s="1"/>
  <c r="AV6" i="2" s="1"/>
  <c r="BA6" i="2" s="1"/>
  <c r="BF6" i="2" s="1"/>
  <c r="BK6" i="2" s="1"/>
  <c r="BP6" i="2" s="1"/>
  <c r="D56" i="4" s="1"/>
  <c r="P12" i="6"/>
  <c r="U22" i="11"/>
  <c r="P27" i="11"/>
  <c r="S13" i="6"/>
  <c r="X13" i="6" s="1"/>
  <c r="AC13" i="6" s="1"/>
  <c r="AH13" i="6" s="1"/>
  <c r="AM13" i="6" s="1"/>
  <c r="AR13" i="6" s="1"/>
  <c r="AW13" i="6" s="1"/>
  <c r="BB13" i="6" s="1"/>
  <c r="BG13" i="6" s="1"/>
  <c r="BL13" i="6" s="1"/>
  <c r="AY11" i="20"/>
  <c r="BD11" i="20" s="1"/>
  <c r="BI11" i="20" s="1"/>
  <c r="BN11" i="20" s="1"/>
  <c r="BS11" i="20" s="1"/>
  <c r="G11" i="20" s="1"/>
  <c r="Z4" i="20"/>
  <c r="E36" i="16"/>
  <c r="G33" i="15"/>
  <c r="AY5" i="20"/>
  <c r="BD5" i="20" s="1"/>
  <c r="BI5" i="20" s="1"/>
  <c r="BN5" i="20" s="1"/>
  <c r="BS5" i="20" s="1"/>
  <c r="G5" i="20" s="1"/>
  <c r="BD7" i="20"/>
  <c r="G9" i="20"/>
  <c r="G12" i="8"/>
  <c r="AJ6" i="20"/>
  <c r="AO6" i="20" s="1"/>
  <c r="AT6" i="20" s="1"/>
  <c r="AY6" i="20" s="1"/>
  <c r="BD6" i="20" s="1"/>
  <c r="BI6" i="20" s="1"/>
  <c r="BN6" i="20" s="1"/>
  <c r="BS6" i="20" s="1"/>
  <c r="G6" i="20" s="1"/>
  <c r="W13" i="6"/>
  <c r="AB13" i="6" s="1"/>
  <c r="AG13" i="6" s="1"/>
  <c r="AL13" i="6" s="1"/>
  <c r="AQ13" i="6" s="1"/>
  <c r="AV13" i="6" s="1"/>
  <c r="BA13" i="6" s="1"/>
  <c r="BF13" i="6" s="1"/>
  <c r="BK13" i="6" s="1"/>
  <c r="BP13" i="6" s="1"/>
  <c r="D57" i="4" s="1"/>
  <c r="K57" i="4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8" i="4" s="1"/>
  <c r="K58" i="4" s="1"/>
  <c r="F28" i="19"/>
  <c r="I12" i="4" s="1"/>
  <c r="C8" i="22" s="1"/>
  <c r="U21" i="21"/>
  <c r="U56" i="15"/>
  <c r="G60" i="15"/>
  <c r="G62" i="15"/>
  <c r="U29" i="14"/>
  <c r="U37" i="14" s="1"/>
  <c r="F3" i="14"/>
  <c r="G3" i="14" s="1"/>
  <c r="E83" i="14"/>
  <c r="U9" i="11"/>
  <c r="S6" i="2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E56" i="4" s="1"/>
  <c r="G9" i="19"/>
  <c r="G76" i="15"/>
  <c r="G54" i="14"/>
  <c r="U62" i="14"/>
  <c r="G80" i="14"/>
  <c r="U4" i="12"/>
  <c r="U8" i="12" s="1"/>
  <c r="AM6" i="10"/>
  <c r="AR6" i="10" s="1"/>
  <c r="AW6" i="10" s="1"/>
  <c r="Z7" i="9"/>
  <c r="AE7" i="9" s="1"/>
  <c r="AJ7" i="9" s="1"/>
  <c r="AO7" i="9" s="1"/>
  <c r="AT7" i="9" s="1"/>
  <c r="AY7" i="9" s="1"/>
  <c r="BD7" i="9" s="1"/>
  <c r="G6" i="8"/>
  <c r="AD7" i="7"/>
  <c r="AI7" i="7" s="1"/>
  <c r="AN7" i="7" s="1"/>
  <c r="AS7" i="7" s="1"/>
  <c r="AX7" i="7" s="1"/>
  <c r="BC7" i="7" s="1"/>
  <c r="BH7" i="7" s="1"/>
  <c r="BM7" i="7" s="1"/>
  <c r="BR7" i="7" s="1"/>
  <c r="F33" i="4" s="1"/>
  <c r="U25" i="5"/>
  <c r="U4" i="16"/>
  <c r="U68" i="15"/>
  <c r="U81" i="15"/>
  <c r="U41" i="14"/>
  <c r="U57" i="14" s="1"/>
  <c r="U86" i="14"/>
  <c r="U39" i="16"/>
  <c r="U50" i="16" s="1"/>
  <c r="U46" i="15"/>
  <c r="E13" i="14"/>
  <c r="F72" i="14"/>
  <c r="G72" i="14" s="1"/>
  <c r="U4" i="13"/>
  <c r="U9" i="13" s="1"/>
  <c r="U12" i="12"/>
  <c r="A46" i="22"/>
  <c r="AB7" i="7"/>
  <c r="AG7" i="7" s="1"/>
  <c r="AL7" i="7" s="1"/>
  <c r="AQ7" i="7" s="1"/>
  <c r="AV7" i="7" s="1"/>
  <c r="BA7" i="7" s="1"/>
  <c r="BF7" i="7" s="1"/>
  <c r="G5" i="18"/>
  <c r="G30" i="17"/>
  <c r="G8" i="16"/>
  <c r="G34" i="16"/>
  <c r="G43" i="16"/>
  <c r="G8" i="13"/>
  <c r="G9" i="8"/>
  <c r="G13" i="8"/>
  <c r="Z22" i="21"/>
  <c r="G18" i="19"/>
  <c r="G47" i="16"/>
  <c r="G44" i="16"/>
  <c r="G42" i="16"/>
  <c r="Z33" i="16"/>
  <c r="G61" i="15"/>
  <c r="Z59" i="15"/>
  <c r="G51" i="15"/>
  <c r="G49" i="15"/>
  <c r="Z47" i="15"/>
  <c r="G40" i="15"/>
  <c r="G39" i="15"/>
  <c r="G85" i="15"/>
  <c r="G82" i="15"/>
  <c r="G73" i="15"/>
  <c r="Z69" i="15"/>
  <c r="G65" i="14"/>
  <c r="Z64" i="14"/>
  <c r="Z74" i="14"/>
  <c r="G53" i="14"/>
  <c r="G52" i="14"/>
  <c r="G49" i="14"/>
  <c r="G44" i="14"/>
  <c r="G31" i="14"/>
  <c r="G7" i="14"/>
  <c r="G16" i="12"/>
  <c r="G15" i="12"/>
  <c r="G13" i="12"/>
  <c r="G7" i="12"/>
  <c r="G6" i="12"/>
  <c r="Z5" i="12"/>
  <c r="G14" i="11"/>
  <c r="AE12" i="11"/>
  <c r="AE10" i="11"/>
  <c r="Z5" i="9"/>
  <c r="G26" i="8"/>
  <c r="G24" i="8"/>
  <c r="G23" i="8"/>
  <c r="G21" i="8"/>
  <c r="G18" i="8"/>
  <c r="G17" i="8"/>
  <c r="G14" i="8"/>
  <c r="G11" i="8"/>
  <c r="G10" i="8"/>
  <c r="Z7" i="8"/>
  <c r="G5" i="8"/>
  <c r="Z4" i="7"/>
  <c r="Z6" i="7" s="1"/>
  <c r="G6" i="6"/>
  <c r="Z5" i="6"/>
  <c r="Z26" i="5"/>
  <c r="G22" i="19"/>
  <c r="U4" i="19"/>
  <c r="U10" i="19" s="1"/>
  <c r="U14" i="19"/>
  <c r="U27" i="19" s="1"/>
  <c r="G8" i="19"/>
  <c r="G5" i="19"/>
  <c r="R43" i="15"/>
  <c r="W43" i="15" s="1"/>
  <c r="AB43" i="15" s="1"/>
  <c r="AG43" i="15" s="1"/>
  <c r="AL43" i="15" s="1"/>
  <c r="AQ43" i="15" s="1"/>
  <c r="AV43" i="15" s="1"/>
  <c r="BA43" i="15" s="1"/>
  <c r="BF43" i="15" s="1"/>
  <c r="BK43" i="15" s="1"/>
  <c r="BP43" i="15" s="1"/>
  <c r="D26" i="4" s="1"/>
  <c r="F48" i="4"/>
  <c r="AD14" i="20"/>
  <c r="AI14" i="20" s="1"/>
  <c r="AN14" i="20" s="1"/>
  <c r="AS14" i="20" s="1"/>
  <c r="AX14" i="20" s="1"/>
  <c r="BC14" i="20" s="1"/>
  <c r="BH14" i="20" s="1"/>
  <c r="BM14" i="20" s="1"/>
  <c r="BR14" i="20" s="1"/>
  <c r="F21" i="4" s="1"/>
  <c r="X14" i="20"/>
  <c r="AC14" i="20" s="1"/>
  <c r="AH14" i="20" s="1"/>
  <c r="AM14" i="20" s="1"/>
  <c r="AR14" i="20" s="1"/>
  <c r="AW14" i="20" s="1"/>
  <c r="BB14" i="20" s="1"/>
  <c r="BG14" i="20" s="1"/>
  <c r="BL14" i="20" s="1"/>
  <c r="BQ14" i="20" s="1"/>
  <c r="E21" i="4" s="1"/>
  <c r="W14" i="20"/>
  <c r="AB14" i="20" s="1"/>
  <c r="AG14" i="20" s="1"/>
  <c r="AL14" i="20" s="1"/>
  <c r="AQ14" i="20" s="1"/>
  <c r="AV14" i="20" s="1"/>
  <c r="BA14" i="20" s="1"/>
  <c r="BF14" i="20" s="1"/>
  <c r="BK14" i="20" s="1"/>
  <c r="BP14" i="20" s="1"/>
  <c r="D21" i="4" s="1"/>
  <c r="AG8" i="6"/>
  <c r="AL8" i="6" s="1"/>
  <c r="AQ8" i="6" s="1"/>
  <c r="AV8" i="6" s="1"/>
  <c r="BA8" i="6" s="1"/>
  <c r="BF8" i="6" s="1"/>
  <c r="BK8" i="6" s="1"/>
  <c r="BP8" i="6" s="1"/>
  <c r="D41" i="4" s="1"/>
  <c r="H41" i="4" s="1"/>
  <c r="D37" i="22" s="1"/>
  <c r="E36" i="2"/>
  <c r="P10" i="2"/>
  <c r="P11" i="2" s="1"/>
  <c r="G31" i="15"/>
  <c r="G6" i="15"/>
  <c r="S53" i="15"/>
  <c r="X53" i="15" s="1"/>
  <c r="AC53" i="15" s="1"/>
  <c r="AH53" i="15" s="1"/>
  <c r="AM53" i="15" s="1"/>
  <c r="AR53" i="15" s="1"/>
  <c r="AW53" i="15" s="1"/>
  <c r="BB53" i="15" s="1"/>
  <c r="BG53" i="15" s="1"/>
  <c r="BL53" i="15" s="1"/>
  <c r="BQ53" i="15" s="1"/>
  <c r="E27" i="4" s="1"/>
  <c r="G30" i="5"/>
  <c r="G8" i="5"/>
  <c r="R22" i="5"/>
  <c r="W22" i="5" s="1"/>
  <c r="AB22" i="5" s="1"/>
  <c r="AG22" i="5" s="1"/>
  <c r="AL22" i="5" s="1"/>
  <c r="AQ22" i="5" s="1"/>
  <c r="AV22" i="5" s="1"/>
  <c r="BA22" i="5" s="1"/>
  <c r="BF22" i="5" s="1"/>
  <c r="BK22" i="5" s="1"/>
  <c r="BP22" i="5" s="1"/>
  <c r="D7" i="4" s="1"/>
  <c r="D53" i="22"/>
  <c r="Y11" i="9"/>
  <c r="AD11" i="9" s="1"/>
  <c r="AI11" i="9" s="1"/>
  <c r="AN11" i="9" s="1"/>
  <c r="AS11" i="9" s="1"/>
  <c r="AX11" i="9" s="1"/>
  <c r="BC11" i="9" s="1"/>
  <c r="BH11" i="9" s="1"/>
  <c r="BM11" i="9" s="1"/>
  <c r="BR11" i="9" s="1"/>
  <c r="F24" i="4" s="1"/>
  <c r="G17" i="19"/>
  <c r="G7" i="19"/>
  <c r="S11" i="19"/>
  <c r="X11" i="19" s="1"/>
  <c r="AC11" i="19" s="1"/>
  <c r="AH11" i="19" s="1"/>
  <c r="AM11" i="19" s="1"/>
  <c r="AR11" i="19" s="1"/>
  <c r="AW11" i="19" s="1"/>
  <c r="BB11" i="19" s="1"/>
  <c r="BG11" i="19" s="1"/>
  <c r="BL11" i="19" s="1"/>
  <c r="BQ11" i="19" s="1"/>
  <c r="E39" i="4" s="1"/>
  <c r="AB12" i="18"/>
  <c r="AG12" i="18" s="1"/>
  <c r="AL12" i="18" s="1"/>
  <c r="AQ12" i="18" s="1"/>
  <c r="AV12" i="18" s="1"/>
  <c r="BA12" i="18" s="1"/>
  <c r="BF12" i="18" s="1"/>
  <c r="BK12" i="18" s="1"/>
  <c r="BH19" i="18"/>
  <c r="BM19" i="18" s="1"/>
  <c r="BR19" i="18" s="1"/>
  <c r="F52" i="4" s="1"/>
  <c r="AC12" i="18"/>
  <c r="AH12" i="18" s="1"/>
  <c r="AM12" i="18" s="1"/>
  <c r="G9" i="18"/>
  <c r="BF19" i="18"/>
  <c r="BK19" i="18" s="1"/>
  <c r="BP19" i="18" s="1"/>
  <c r="D52" i="4" s="1"/>
  <c r="G8" i="17"/>
  <c r="G10" i="17"/>
  <c r="G13" i="17"/>
  <c r="G31" i="17"/>
  <c r="G5" i="17"/>
  <c r="G9" i="17"/>
  <c r="G12" i="17"/>
  <c r="G7" i="17"/>
  <c r="G23" i="17"/>
  <c r="R15" i="17"/>
  <c r="W15" i="17" s="1"/>
  <c r="AB15" i="17" s="1"/>
  <c r="AG15" i="17" s="1"/>
  <c r="AL15" i="17" s="1"/>
  <c r="AQ15" i="17" s="1"/>
  <c r="AV15" i="17" s="1"/>
  <c r="BA15" i="17" s="1"/>
  <c r="BF15" i="17" s="1"/>
  <c r="BK15" i="17" s="1"/>
  <c r="BP15" i="17" s="1"/>
  <c r="D19" i="4" s="1"/>
  <c r="S15" i="17"/>
  <c r="X15" i="17" s="1"/>
  <c r="AC15" i="17" s="1"/>
  <c r="AH15" i="17" s="1"/>
  <c r="AM15" i="17" s="1"/>
  <c r="AR15" i="17" s="1"/>
  <c r="AW15" i="17" s="1"/>
  <c r="BB15" i="17" s="1"/>
  <c r="BG15" i="17" s="1"/>
  <c r="BL15" i="17" s="1"/>
  <c r="BQ15" i="17" s="1"/>
  <c r="E19" i="4" s="1"/>
  <c r="S36" i="17"/>
  <c r="X36" i="17" s="1"/>
  <c r="AC36" i="17" s="1"/>
  <c r="AH36" i="17" s="1"/>
  <c r="AM36" i="17" s="1"/>
  <c r="AR36" i="17" s="1"/>
  <c r="AW36" i="17" s="1"/>
  <c r="BB36" i="17" s="1"/>
  <c r="BG36" i="17" s="1"/>
  <c r="BL36" i="17" s="1"/>
  <c r="BQ36" i="17" s="1"/>
  <c r="E20" i="4" s="1"/>
  <c r="G9" i="16"/>
  <c r="G20" i="16"/>
  <c r="G17" i="16"/>
  <c r="G23" i="16"/>
  <c r="G25" i="16"/>
  <c r="G7" i="16"/>
  <c r="G16" i="16"/>
  <c r="G14" i="16"/>
  <c r="G19" i="16"/>
  <c r="G22" i="16"/>
  <c r="G41" i="16"/>
  <c r="G46" i="16"/>
  <c r="G13" i="16"/>
  <c r="S51" i="16"/>
  <c r="X51" i="16" s="1"/>
  <c r="AC51" i="16" s="1"/>
  <c r="AH51" i="16" s="1"/>
  <c r="AM51" i="16" s="1"/>
  <c r="AR51" i="16" s="1"/>
  <c r="AW51" i="16" s="1"/>
  <c r="BB51" i="16" s="1"/>
  <c r="BG51" i="16" s="1"/>
  <c r="BL51" i="16" s="1"/>
  <c r="BQ51" i="16" s="1"/>
  <c r="E37" i="4" s="1"/>
  <c r="G11" i="16"/>
  <c r="G12" i="16"/>
  <c r="G18" i="16"/>
  <c r="T27" i="16"/>
  <c r="Y27" i="16" s="1"/>
  <c r="AD27" i="16" s="1"/>
  <c r="AI27" i="16" s="1"/>
  <c r="AN27" i="16" s="1"/>
  <c r="AS27" i="16" s="1"/>
  <c r="AX27" i="16" s="1"/>
  <c r="BC27" i="16" s="1"/>
  <c r="BH27" i="16" s="1"/>
  <c r="BM27" i="16" s="1"/>
  <c r="BR27" i="16" s="1"/>
  <c r="F8" i="4" s="1"/>
  <c r="AR36" i="16"/>
  <c r="AW36" i="16" s="1"/>
  <c r="BB36" i="16" s="1"/>
  <c r="BG36" i="16" s="1"/>
  <c r="BL36" i="16" s="1"/>
  <c r="BQ36" i="16" s="1"/>
  <c r="G6" i="16"/>
  <c r="G10" i="16"/>
  <c r="G15" i="16"/>
  <c r="G21" i="16"/>
  <c r="G38" i="15"/>
  <c r="G70" i="15"/>
  <c r="G74" i="15"/>
  <c r="S65" i="15"/>
  <c r="X65" i="15" s="1"/>
  <c r="AC65" i="15" s="1"/>
  <c r="AH65" i="15" s="1"/>
  <c r="AM65" i="15" s="1"/>
  <c r="AR65" i="15" s="1"/>
  <c r="AW65" i="15" s="1"/>
  <c r="BB65" i="15" s="1"/>
  <c r="BG65" i="15" s="1"/>
  <c r="BL65" i="15" s="1"/>
  <c r="BQ65" i="15" s="1"/>
  <c r="E18" i="4" s="1"/>
  <c r="G41" i="15"/>
  <c r="G83" i="15"/>
  <c r="U30" i="15"/>
  <c r="U42" i="15" s="1"/>
  <c r="R53" i="15"/>
  <c r="W53" i="15" s="1"/>
  <c r="AB53" i="15" s="1"/>
  <c r="AG53" i="15" s="1"/>
  <c r="AL53" i="15" s="1"/>
  <c r="AQ53" i="15" s="1"/>
  <c r="AV53" i="15" s="1"/>
  <c r="BA53" i="15" s="1"/>
  <c r="BF53" i="15" s="1"/>
  <c r="BK53" i="15" s="1"/>
  <c r="BP53" i="15" s="1"/>
  <c r="D27" i="4" s="1"/>
  <c r="G63" i="15"/>
  <c r="W22" i="14"/>
  <c r="AB22" i="14" s="1"/>
  <c r="AG22" i="14" s="1"/>
  <c r="AL22" i="14" s="1"/>
  <c r="AQ22" i="14" s="1"/>
  <c r="AV22" i="14" s="1"/>
  <c r="BA22" i="14" s="1"/>
  <c r="BF22" i="14" s="1"/>
  <c r="BK22" i="14" s="1"/>
  <c r="BP22" i="14" s="1"/>
  <c r="D61" i="4" s="1"/>
  <c r="G6" i="14"/>
  <c r="G30" i="14"/>
  <c r="G34" i="14"/>
  <c r="G48" i="14"/>
  <c r="G51" i="14"/>
  <c r="G11" i="14"/>
  <c r="F93" i="14"/>
  <c r="I44" i="4" s="1"/>
  <c r="S10" i="13"/>
  <c r="S9" i="12"/>
  <c r="X9" i="12" s="1"/>
  <c r="AC9" i="12" s="1"/>
  <c r="AH9" i="12" s="1"/>
  <c r="AM9" i="12" s="1"/>
  <c r="AR9" i="12" s="1"/>
  <c r="AW9" i="12" s="1"/>
  <c r="BB9" i="12" s="1"/>
  <c r="BG9" i="12" s="1"/>
  <c r="BL9" i="12" s="1"/>
  <c r="BQ9" i="12" s="1"/>
  <c r="E42" i="4" s="1"/>
  <c r="AB9" i="12"/>
  <c r="AG9" i="12" s="1"/>
  <c r="AL9" i="12" s="1"/>
  <c r="AQ9" i="12" s="1"/>
  <c r="AV9" i="12" s="1"/>
  <c r="BA9" i="12" s="1"/>
  <c r="BF9" i="12" s="1"/>
  <c r="BK9" i="12" s="1"/>
  <c r="BP9" i="12" s="1"/>
  <c r="D42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4" i="4" s="1"/>
  <c r="G10" i="5"/>
  <c r="G17" i="5"/>
  <c r="S22" i="5"/>
  <c r="X22" i="5" s="1"/>
  <c r="AC22" i="5" s="1"/>
  <c r="AH22" i="5" s="1"/>
  <c r="AM22" i="5" s="1"/>
  <c r="AR22" i="5" s="1"/>
  <c r="AW22" i="5" s="1"/>
  <c r="BB22" i="5" s="1"/>
  <c r="BG22" i="5" s="1"/>
  <c r="BL22" i="5" s="1"/>
  <c r="BQ22" i="5" s="1"/>
  <c r="E7" i="4" s="1"/>
  <c r="T22" i="5"/>
  <c r="Y22" i="5" s="1"/>
  <c r="AD22" i="5" s="1"/>
  <c r="AI22" i="5" s="1"/>
  <c r="AN22" i="5" s="1"/>
  <c r="AS22" i="5" s="1"/>
  <c r="AX22" i="5" s="1"/>
  <c r="BC22" i="5" s="1"/>
  <c r="BH22" i="5" s="1"/>
  <c r="BM22" i="5" s="1"/>
  <c r="BR22" i="5" s="1"/>
  <c r="F7" i="4" s="1"/>
  <c r="R32" i="5"/>
  <c r="W32" i="5" s="1"/>
  <c r="AB32" i="5" s="1"/>
  <c r="AG32" i="5" s="1"/>
  <c r="AL32" i="5" s="1"/>
  <c r="AQ32" i="5" s="1"/>
  <c r="AV32" i="5" s="1"/>
  <c r="BA32" i="5" s="1"/>
  <c r="BF32" i="5" s="1"/>
  <c r="BK32" i="5" s="1"/>
  <c r="BP32" i="5" s="1"/>
  <c r="D32" i="4" s="1"/>
  <c r="G15" i="5"/>
  <c r="G9" i="5"/>
  <c r="G11" i="5"/>
  <c r="G12" i="5"/>
  <c r="G27" i="5"/>
  <c r="G29" i="5"/>
  <c r="G5" i="5"/>
  <c r="G18" i="5"/>
  <c r="G20" i="5"/>
  <c r="S32" i="5"/>
  <c r="X32" i="5" s="1"/>
  <c r="AC32" i="5" s="1"/>
  <c r="G13" i="5"/>
  <c r="G16" i="5"/>
  <c r="G19" i="5"/>
  <c r="G14" i="5"/>
  <c r="T32" i="5"/>
  <c r="Y32" i="5" s="1"/>
  <c r="AD32" i="5" s="1"/>
  <c r="AI32" i="5" s="1"/>
  <c r="AN32" i="5" s="1"/>
  <c r="AS32" i="5" s="1"/>
  <c r="AX32" i="5" s="1"/>
  <c r="BC32" i="5" s="1"/>
  <c r="BH32" i="5" s="1"/>
  <c r="BM32" i="5" s="1"/>
  <c r="BR32" i="5" s="1"/>
  <c r="F32" i="4" s="1"/>
  <c r="BL7" i="7"/>
  <c r="BQ7" i="7" s="1"/>
  <c r="E33" i="4" s="1"/>
  <c r="BK87" i="15"/>
  <c r="BP87" i="15" s="1"/>
  <c r="D36" i="4" s="1"/>
  <c r="K36" i="4" s="1"/>
  <c r="R11" i="2"/>
  <c r="W11" i="2" s="1"/>
  <c r="AB11" i="2" s="1"/>
  <c r="AG11" i="2" s="1"/>
  <c r="AL11" i="2" s="1"/>
  <c r="AQ11" i="2" s="1"/>
  <c r="AV11" i="2" s="1"/>
  <c r="BA11" i="2" s="1"/>
  <c r="BF11" i="2" s="1"/>
  <c r="BK11" i="2" s="1"/>
  <c r="BP11" i="2" s="1"/>
  <c r="D54" i="4" s="1"/>
  <c r="T11" i="2"/>
  <c r="Y11" i="2" s="1"/>
  <c r="AD11" i="2" s="1"/>
  <c r="AI11" i="2" s="1"/>
  <c r="AN11" i="2" s="1"/>
  <c r="AS11" i="2" s="1"/>
  <c r="AX11" i="2" s="1"/>
  <c r="BC11" i="2" s="1"/>
  <c r="BH11" i="2" s="1"/>
  <c r="BM11" i="2" s="1"/>
  <c r="BR11" i="2" s="1"/>
  <c r="F54" i="4" s="1"/>
  <c r="G23" i="2"/>
  <c r="G20" i="2"/>
  <c r="G32" i="2"/>
  <c r="G21" i="2"/>
  <c r="G25" i="2"/>
  <c r="G33" i="2"/>
  <c r="G19" i="2"/>
  <c r="G22" i="2"/>
  <c r="G31" i="2"/>
  <c r="G4" i="15"/>
  <c r="G8" i="2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9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66" i="4" s="1"/>
  <c r="G34" i="21"/>
  <c r="G32" i="21"/>
  <c r="G28" i="21"/>
  <c r="G10" i="21"/>
  <c r="G6" i="21"/>
  <c r="G25" i="21"/>
  <c r="G7" i="21"/>
  <c r="G29" i="21"/>
  <c r="G26" i="21"/>
  <c r="G31" i="21"/>
  <c r="G9" i="21"/>
  <c r="G23" i="21"/>
  <c r="G33" i="21"/>
  <c r="G30" i="21"/>
  <c r="G8" i="14"/>
  <c r="G32" i="14"/>
  <c r="G45" i="14"/>
  <c r="G55" i="14"/>
  <c r="G81" i="14"/>
  <c r="G50" i="14"/>
  <c r="G16" i="8"/>
  <c r="G16" i="11"/>
  <c r="G17" i="11"/>
  <c r="G15" i="11"/>
  <c r="G11" i="11"/>
  <c r="G13" i="11"/>
  <c r="AV93" i="14"/>
  <c r="BA93" i="14" s="1"/>
  <c r="BF93" i="14" s="1"/>
  <c r="BK93" i="14" s="1"/>
  <c r="BP93" i="14" s="1"/>
  <c r="D44" i="4" s="1"/>
  <c r="G88" i="14"/>
  <c r="AS9" i="12"/>
  <c r="AX9" i="12" s="1"/>
  <c r="BC9" i="12" s="1"/>
  <c r="BH9" i="12" s="1"/>
  <c r="BM9" i="12" s="1"/>
  <c r="BR9" i="12" s="1"/>
  <c r="F42" i="4" s="1"/>
  <c r="G90" i="14"/>
  <c r="G89" i="14"/>
  <c r="AH58" i="14"/>
  <c r="AM58" i="14" s="1"/>
  <c r="AR58" i="14" s="1"/>
  <c r="AW58" i="14" s="1"/>
  <c r="BB58" i="14" s="1"/>
  <c r="BG58" i="14" s="1"/>
  <c r="BL58" i="14" s="1"/>
  <c r="BQ58" i="14" s="1"/>
  <c r="E11" i="4" s="1"/>
  <c r="AS12" i="18"/>
  <c r="AX12" i="18" s="1"/>
  <c r="BC12" i="18" s="1"/>
  <c r="BH12" i="18" s="1"/>
  <c r="BM12" i="18" s="1"/>
  <c r="BR12" i="18" s="1"/>
  <c r="F38" i="4" s="1"/>
  <c r="G8" i="18"/>
  <c r="AD65" i="15"/>
  <c r="AI65" i="15" s="1"/>
  <c r="AN65" i="15" s="1"/>
  <c r="AS65" i="15" s="1"/>
  <c r="AX65" i="15" s="1"/>
  <c r="BC65" i="15" s="1"/>
  <c r="BH65" i="15" s="1"/>
  <c r="BM65" i="15" s="1"/>
  <c r="BR65" i="15" s="1"/>
  <c r="F18" i="4" s="1"/>
  <c r="G71" i="15"/>
  <c r="AQ78" i="15"/>
  <c r="AV78" i="15" s="1"/>
  <c r="BA78" i="15" s="1"/>
  <c r="BF78" i="15" s="1"/>
  <c r="BK78" i="15" s="1"/>
  <c r="BP78" i="15" s="1"/>
  <c r="D28" i="4" s="1"/>
  <c r="AS93" i="14"/>
  <c r="AX93" i="14" s="1"/>
  <c r="BC93" i="14" s="1"/>
  <c r="BH93" i="14" s="1"/>
  <c r="BM93" i="14" s="1"/>
  <c r="BR93" i="14" s="1"/>
  <c r="F44" i="4" s="1"/>
  <c r="G87" i="14"/>
  <c r="G7" i="13"/>
  <c r="G14" i="12"/>
  <c r="AR6" i="11"/>
  <c r="AW6" i="11" s="1"/>
  <c r="BB6" i="11" s="1"/>
  <c r="BG6" i="11" s="1"/>
  <c r="BL6" i="11" s="1"/>
  <c r="G4" i="2"/>
  <c r="G34" i="2"/>
  <c r="G63" i="14"/>
  <c r="G33" i="14"/>
  <c r="G42" i="14"/>
  <c r="G56" i="14"/>
  <c r="G46" i="14"/>
  <c r="G75" i="14"/>
  <c r="G24" i="2"/>
  <c r="G6" i="17"/>
  <c r="AL11" i="9"/>
  <c r="AQ11" i="9" s="1"/>
  <c r="AV11" i="9" s="1"/>
  <c r="BA11" i="9" s="1"/>
  <c r="BF11" i="9" s="1"/>
  <c r="BK11" i="9" s="1"/>
  <c r="BP11" i="9" s="1"/>
  <c r="D24" i="4" s="1"/>
  <c r="G27" i="21"/>
  <c r="R28" i="19"/>
  <c r="W28" i="19" s="1"/>
  <c r="AB28" i="19" s="1"/>
  <c r="AG28" i="19" s="1"/>
  <c r="AL28" i="19" s="1"/>
  <c r="AQ28" i="19" s="1"/>
  <c r="AV28" i="19" s="1"/>
  <c r="BA28" i="19" s="1"/>
  <c r="BF28" i="19" s="1"/>
  <c r="BK28" i="19" s="1"/>
  <c r="T28" i="19"/>
  <c r="Y28" i="19" s="1"/>
  <c r="AD28" i="19" s="1"/>
  <c r="AI28" i="19" s="1"/>
  <c r="AN28" i="19" s="1"/>
  <c r="AS28" i="19" s="1"/>
  <c r="AX28" i="19" s="1"/>
  <c r="BC28" i="19" s="1"/>
  <c r="BH28" i="19" s="1"/>
  <c r="BM28" i="19" s="1"/>
  <c r="BS19" i="19"/>
  <c r="G19" i="19" s="1"/>
  <c r="BS21" i="19"/>
  <c r="G21" i="19" s="1"/>
  <c r="BS15" i="19"/>
  <c r="G15" i="19" s="1"/>
  <c r="BS23" i="19"/>
  <c r="G23" i="19" s="1"/>
  <c r="BS24" i="19"/>
  <c r="G24" i="19" s="1"/>
  <c r="BS16" i="19"/>
  <c r="G16" i="19" s="1"/>
  <c r="BS36" i="14"/>
  <c r="G36" i="14" s="1"/>
  <c r="BS35" i="14"/>
  <c r="G35" i="14" s="1"/>
  <c r="AH32" i="5"/>
  <c r="AM32" i="5" s="1"/>
  <c r="AR32" i="5" s="1"/>
  <c r="AW32" i="5" s="1"/>
  <c r="BB32" i="5" s="1"/>
  <c r="BG32" i="5" s="1"/>
  <c r="BL32" i="5" s="1"/>
  <c r="BQ32" i="5" s="1"/>
  <c r="E32" i="4" s="1"/>
  <c r="BB6" i="10"/>
  <c r="BG6" i="10" s="1"/>
  <c r="BL6" i="10" s="1"/>
  <c r="BQ6" i="10" s="1"/>
  <c r="E58" i="4" s="1"/>
  <c r="AN53" i="15"/>
  <c r="AS53" i="15" s="1"/>
  <c r="AX53" i="15" s="1"/>
  <c r="BC53" i="15" s="1"/>
  <c r="BH53" i="15" s="1"/>
  <c r="BM53" i="15" s="1"/>
  <c r="BR53" i="15" s="1"/>
  <c r="F27" i="4" s="1"/>
  <c r="AI15" i="17"/>
  <c r="AN15" i="17" s="1"/>
  <c r="AS15" i="17" s="1"/>
  <c r="AX15" i="17" s="1"/>
  <c r="BC15" i="17" s="1"/>
  <c r="BH15" i="17" s="1"/>
  <c r="BM15" i="17" s="1"/>
  <c r="BR15" i="17" s="1"/>
  <c r="F19" i="4" s="1"/>
  <c r="AI10" i="13"/>
  <c r="AN10" i="13" s="1"/>
  <c r="AS10" i="13" s="1"/>
  <c r="AX10" i="13" s="1"/>
  <c r="BC10" i="13" s="1"/>
  <c r="BH10" i="13" s="1"/>
  <c r="BM10" i="13" s="1"/>
  <c r="BR10" i="13" s="1"/>
  <c r="F43" i="4" s="1"/>
  <c r="AG27" i="15"/>
  <c r="AL27" i="15" s="1"/>
  <c r="AQ27" i="15" s="1"/>
  <c r="AV27" i="15" s="1"/>
  <c r="BA27" i="15" s="1"/>
  <c r="BF27" i="15" s="1"/>
  <c r="BK27" i="15" s="1"/>
  <c r="BP27" i="15" s="1"/>
  <c r="D47" i="4" s="1"/>
  <c r="K47" i="4" s="1"/>
  <c r="AH87" i="15"/>
  <c r="AM87" i="15" s="1"/>
  <c r="AR87" i="15" s="1"/>
  <c r="AW87" i="15" s="1"/>
  <c r="BB87" i="15" s="1"/>
  <c r="BG87" i="15" s="1"/>
  <c r="BL87" i="15" s="1"/>
  <c r="AG38" i="14"/>
  <c r="AL38" i="14" s="1"/>
  <c r="AQ38" i="14" s="1"/>
  <c r="AV38" i="14" s="1"/>
  <c r="BA38" i="14" s="1"/>
  <c r="BF38" i="14" s="1"/>
  <c r="BK38" i="14" s="1"/>
  <c r="BP38" i="14" s="1"/>
  <c r="D17" i="4" s="1"/>
  <c r="AR12" i="18"/>
  <c r="AW12" i="18" s="1"/>
  <c r="BB12" i="18" s="1"/>
  <c r="BG12" i="18" s="1"/>
  <c r="BL12" i="18" s="1"/>
  <c r="BQ12" i="18" s="1"/>
  <c r="E38" i="4" s="1"/>
  <c r="AC83" i="14"/>
  <c r="AH83" i="14" s="1"/>
  <c r="AM83" i="14" s="1"/>
  <c r="AR83" i="14" s="1"/>
  <c r="AW83" i="14" s="1"/>
  <c r="BB83" i="14" s="1"/>
  <c r="BG83" i="14" s="1"/>
  <c r="BL83" i="14" s="1"/>
  <c r="BQ83" i="14" s="1"/>
  <c r="E25" i="4" s="1"/>
  <c r="AD36" i="2"/>
  <c r="AI36" i="2" s="1"/>
  <c r="AN36" i="2" s="1"/>
  <c r="AD30" i="8"/>
  <c r="AI30" i="8" s="1"/>
  <c r="AN30" i="8" s="1"/>
  <c r="AS30" i="8" s="1"/>
  <c r="AX30" i="8" s="1"/>
  <c r="BC30" i="8" s="1"/>
  <c r="BH30" i="8" s="1"/>
  <c r="BM30" i="8" s="1"/>
  <c r="BR30" i="8" s="1"/>
  <c r="F10" i="4" s="1"/>
  <c r="Y19" i="11"/>
  <c r="AD19" i="11" s="1"/>
  <c r="AI19" i="11" s="1"/>
  <c r="AN19" i="11" s="1"/>
  <c r="AS19" i="11" s="1"/>
  <c r="AX19" i="11" s="1"/>
  <c r="BC19" i="11" s="1"/>
  <c r="BH19" i="11" s="1"/>
  <c r="BM19" i="11" s="1"/>
  <c r="BR19" i="11" s="1"/>
  <c r="F15" i="4" s="1"/>
  <c r="X27" i="16"/>
  <c r="AC27" i="16" s="1"/>
  <c r="AH27" i="16" s="1"/>
  <c r="AM27" i="16" s="1"/>
  <c r="AR27" i="16" s="1"/>
  <c r="AW27" i="16" s="1"/>
  <c r="BB27" i="16" s="1"/>
  <c r="BG27" i="16" s="1"/>
  <c r="BL27" i="16" s="1"/>
  <c r="BQ27" i="16" s="1"/>
  <c r="E8" i="4" s="1"/>
  <c r="X43" i="15"/>
  <c r="AC43" i="15" s="1"/>
  <c r="AH43" i="15" s="1"/>
  <c r="AM43" i="15" s="1"/>
  <c r="AR43" i="15" s="1"/>
  <c r="AW43" i="15" s="1"/>
  <c r="BB43" i="15" s="1"/>
  <c r="BG43" i="15" s="1"/>
  <c r="BL43" i="15" s="1"/>
  <c r="BQ43" i="15" s="1"/>
  <c r="E26" i="4" s="1"/>
  <c r="X70" i="14"/>
  <c r="AC70" i="14" s="1"/>
  <c r="AH70" i="14" s="1"/>
  <c r="AM70" i="14" s="1"/>
  <c r="AR70" i="14" s="1"/>
  <c r="AW70" i="14" s="1"/>
  <c r="BB70" i="14" s="1"/>
  <c r="BG70" i="14" s="1"/>
  <c r="BL70" i="14" s="1"/>
  <c r="X30" i="8"/>
  <c r="AC30" i="8" s="1"/>
  <c r="AH30" i="8" s="1"/>
  <c r="AM30" i="8" s="1"/>
  <c r="AR30" i="8" s="1"/>
  <c r="AW30" i="8" s="1"/>
  <c r="BB30" i="8" s="1"/>
  <c r="BG30" i="8" s="1"/>
  <c r="BL30" i="8" s="1"/>
  <c r="BQ30" i="8" s="1"/>
  <c r="E10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31" i="4" s="1"/>
  <c r="R36" i="16"/>
  <c r="W36" i="16" s="1"/>
  <c r="AB36" i="16" s="1"/>
  <c r="AG36" i="16" s="1"/>
  <c r="AL36" i="16" s="1"/>
  <c r="AQ36" i="16" s="1"/>
  <c r="AV36" i="16" s="1"/>
  <c r="BA36" i="16" s="1"/>
  <c r="BF36" i="16" s="1"/>
  <c r="BK36" i="16" s="1"/>
  <c r="R27" i="16"/>
  <c r="W27" i="16" s="1"/>
  <c r="AB27" i="16" s="1"/>
  <c r="AG27" i="16" s="1"/>
  <c r="AL27" i="16" s="1"/>
  <c r="AQ27" i="16" s="1"/>
  <c r="AV27" i="16" s="1"/>
  <c r="BA27" i="16" s="1"/>
  <c r="BF27" i="16" s="1"/>
  <c r="BK27" i="16" s="1"/>
  <c r="BP27" i="16" s="1"/>
  <c r="D8" i="4" s="1"/>
  <c r="T58" i="14"/>
  <c r="Y58" i="14" s="1"/>
  <c r="AD58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4" i="4" s="1"/>
  <c r="R37" i="21"/>
  <c r="W37" i="21" s="1"/>
  <c r="AB37" i="21" s="1"/>
  <c r="AG37" i="21" s="1"/>
  <c r="AL37" i="21" s="1"/>
  <c r="AQ37" i="21" s="1"/>
  <c r="AV37" i="21" s="1"/>
  <c r="BA37" i="21" s="1"/>
  <c r="BF37" i="21" s="1"/>
  <c r="BK37" i="21" s="1"/>
  <c r="BP37" i="21" s="1"/>
  <c r="D22" i="4" s="1"/>
  <c r="Z20" i="14"/>
  <c r="AE20" i="14" s="1"/>
  <c r="U21" i="14"/>
  <c r="U17" i="21"/>
  <c r="U18" i="21" s="1"/>
  <c r="T37" i="21"/>
  <c r="Y37" i="21" s="1"/>
  <c r="AD37" i="21" s="1"/>
  <c r="AI37" i="21" s="1"/>
  <c r="AN37" i="21" s="1"/>
  <c r="AS37" i="21" s="1"/>
  <c r="AX37" i="21" s="1"/>
  <c r="BC37" i="21" s="1"/>
  <c r="BH37" i="21" s="1"/>
  <c r="BM37" i="21" s="1"/>
  <c r="BR37" i="21" s="1"/>
  <c r="F22" i="4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9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9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66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T15" i="2"/>
  <c r="Y15" i="2" s="1"/>
  <c r="AD15" i="2" s="1"/>
  <c r="AI15" i="2" s="1"/>
  <c r="AN15" i="2" s="1"/>
  <c r="AS15" i="2" s="1"/>
  <c r="AX15" i="2" s="1"/>
  <c r="BC15" i="2" s="1"/>
  <c r="BH15" i="2" s="1"/>
  <c r="BM15" i="2" s="1"/>
  <c r="BR15" i="2" s="1"/>
  <c r="F55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14" i="4" s="1"/>
  <c r="S11" i="2"/>
  <c r="X11" i="2" s="1"/>
  <c r="AC11" i="2" s="1"/>
  <c r="AH11" i="2" s="1"/>
  <c r="AM11" i="2" s="1"/>
  <c r="AR11" i="2" s="1"/>
  <c r="AW11" i="2" s="1"/>
  <c r="BB11" i="2" s="1"/>
  <c r="BG11" i="2" s="1"/>
  <c r="BL11" i="2" s="1"/>
  <c r="BQ11" i="2" s="1"/>
  <c r="E54" i="4" s="1"/>
  <c r="I54" i="4"/>
  <c r="C50" i="22" s="1"/>
  <c r="X15" i="2"/>
  <c r="AC15" i="2" s="1"/>
  <c r="AH15" i="2" s="1"/>
  <c r="AM15" i="2" s="1"/>
  <c r="AR15" i="2" s="1"/>
  <c r="AW15" i="2" s="1"/>
  <c r="BB15" i="2" s="1"/>
  <c r="BG15" i="2" s="1"/>
  <c r="P5" i="2"/>
  <c r="U4" i="8"/>
  <c r="U29" i="8" s="1"/>
  <c r="R30" i="8"/>
  <c r="W30" i="8" s="1"/>
  <c r="AB30" i="8" s="1"/>
  <c r="AG30" i="8" s="1"/>
  <c r="AL30" i="8" s="1"/>
  <c r="AQ30" i="8" s="1"/>
  <c r="AV30" i="8" s="1"/>
  <c r="BA30" i="8" s="1"/>
  <c r="BF30" i="8" s="1"/>
  <c r="BK30" i="8" s="1"/>
  <c r="BP30" i="8" s="1"/>
  <c r="D10" i="4" s="1"/>
  <c r="Z58" i="15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AV8" i="15"/>
  <c r="BA8" i="15" s="1"/>
  <c r="BF8" i="15" s="1"/>
  <c r="BK8" i="15" s="1"/>
  <c r="BP8" i="15" s="1"/>
  <c r="D45" i="4" s="1"/>
  <c r="T78" i="15"/>
  <c r="Y78" i="15" s="1"/>
  <c r="AD78" i="15" s="1"/>
  <c r="AI78" i="15" s="1"/>
  <c r="AN78" i="15" s="1"/>
  <c r="AS78" i="15" s="1"/>
  <c r="AX78" i="15" s="1"/>
  <c r="BC78" i="15" s="1"/>
  <c r="BH78" i="15" s="1"/>
  <c r="BM78" i="15" s="1"/>
  <c r="BR78" i="15" s="1"/>
  <c r="F28" i="4" s="1"/>
  <c r="X78" i="15"/>
  <c r="AC78" i="15" s="1"/>
  <c r="AH78" i="15" s="1"/>
  <c r="AM78" i="15" s="1"/>
  <c r="AR78" i="15" s="1"/>
  <c r="AW78" i="15" s="1"/>
  <c r="BB78" i="15" s="1"/>
  <c r="BG78" i="15" s="1"/>
  <c r="BL78" i="15" s="1"/>
  <c r="BQ78" i="15" s="1"/>
  <c r="E28" i="4" s="1"/>
  <c r="AN22" i="14"/>
  <c r="AS22" i="14" s="1"/>
  <c r="AX22" i="14" s="1"/>
  <c r="BC22" i="14" s="1"/>
  <c r="BH22" i="14" s="1"/>
  <c r="BM22" i="14" s="1"/>
  <c r="BR22" i="14" s="1"/>
  <c r="F61" i="4" s="1"/>
  <c r="K35" i="4"/>
  <c r="F11" i="19"/>
  <c r="P11" i="19" s="1"/>
  <c r="F27" i="16"/>
  <c r="I8" i="4" s="1"/>
  <c r="C4" i="22" s="1"/>
  <c r="F65" i="15"/>
  <c r="F53" i="15"/>
  <c r="I27" i="4" s="1"/>
  <c r="C23" i="22" s="1"/>
  <c r="F43" i="15"/>
  <c r="I26" i="4" s="1"/>
  <c r="C22" i="22" s="1"/>
  <c r="F87" i="15"/>
  <c r="F78" i="15"/>
  <c r="F18" i="12"/>
  <c r="I34" i="4" s="1"/>
  <c r="C30" i="22" s="1"/>
  <c r="Z4" i="12"/>
  <c r="I58" i="4"/>
  <c r="C56" i="22" s="1"/>
  <c r="P6" i="10"/>
  <c r="F11" i="9"/>
  <c r="I24" i="4" s="1"/>
  <c r="F30" i="8"/>
  <c r="I10" i="4" s="1"/>
  <c r="C6" i="22" s="1"/>
  <c r="F8" i="6"/>
  <c r="I41" i="4" s="1"/>
  <c r="C37" i="22" s="1"/>
  <c r="F27" i="2"/>
  <c r="I14" i="4" s="1"/>
  <c r="C10" i="22" s="1"/>
  <c r="AS36" i="2"/>
  <c r="AX36" i="2" s="1"/>
  <c r="BC36" i="2" s="1"/>
  <c r="BH36" i="2" s="1"/>
  <c r="BM36" i="2" s="1"/>
  <c r="BR36" i="2" s="1"/>
  <c r="F31" i="4" s="1"/>
  <c r="Z5" i="2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S37" i="21"/>
  <c r="X37" i="21" s="1"/>
  <c r="AC37" i="21" s="1"/>
  <c r="AH37" i="21" s="1"/>
  <c r="AM37" i="21" s="1"/>
  <c r="AR37" i="21" s="1"/>
  <c r="AW37" i="21" s="1"/>
  <c r="BB37" i="21" s="1"/>
  <c r="BG37" i="21" s="1"/>
  <c r="BL37" i="21" s="1"/>
  <c r="BQ37" i="21" s="1"/>
  <c r="E22" i="4" s="1"/>
  <c r="I46" i="4"/>
  <c r="C42" i="22" s="1"/>
  <c r="AE4" i="10"/>
  <c r="Z5" i="10"/>
  <c r="Z6" i="10" s="1"/>
  <c r="U5" i="10"/>
  <c r="U6" i="10" s="1"/>
  <c r="P13" i="6"/>
  <c r="I57" i="4"/>
  <c r="C55" i="22" s="1"/>
  <c r="C53" i="22"/>
  <c r="F36" i="2"/>
  <c r="I31" i="4" s="1"/>
  <c r="C27" i="22" s="1"/>
  <c r="P15" i="2"/>
  <c r="I55" i="4"/>
  <c r="C51" i="22" s="1"/>
  <c r="U10" i="2"/>
  <c r="U11" i="2" s="1"/>
  <c r="AE24" i="21"/>
  <c r="AJ24" i="21" s="1"/>
  <c r="AO24" i="21" s="1"/>
  <c r="AT24" i="21" s="1"/>
  <c r="AY24" i="21" s="1"/>
  <c r="BD24" i="21" s="1"/>
  <c r="BI24" i="21" s="1"/>
  <c r="BN24" i="21" s="1"/>
  <c r="BS24" i="21" s="1"/>
  <c r="G24" i="21" s="1"/>
  <c r="F37" i="21"/>
  <c r="Z17" i="21"/>
  <c r="Z18" i="21" s="1"/>
  <c r="AE16" i="21"/>
  <c r="C63" i="22"/>
  <c r="C62" i="22"/>
  <c r="BN11" i="21"/>
  <c r="BS11" i="21" s="1"/>
  <c r="S28" i="19"/>
  <c r="X28" i="19" s="1"/>
  <c r="AC28" i="19" s="1"/>
  <c r="AH28" i="19" s="1"/>
  <c r="AM28" i="19" s="1"/>
  <c r="AR28" i="19" s="1"/>
  <c r="AW28" i="19" s="1"/>
  <c r="BB28" i="19" s="1"/>
  <c r="BG28" i="19" s="1"/>
  <c r="BL28" i="19" s="1"/>
  <c r="T11" i="19"/>
  <c r="Y11" i="19" s="1"/>
  <c r="AD11" i="19" s="1"/>
  <c r="AI11" i="19" s="1"/>
  <c r="AN11" i="19" s="1"/>
  <c r="AS11" i="19" s="1"/>
  <c r="AX11" i="19" s="1"/>
  <c r="BC11" i="19" s="1"/>
  <c r="BH11" i="19" s="1"/>
  <c r="BM11" i="19" s="1"/>
  <c r="BR11" i="19" s="1"/>
  <c r="F39" i="4" s="1"/>
  <c r="R11" i="19"/>
  <c r="W11" i="19" s="1"/>
  <c r="AB11" i="19" s="1"/>
  <c r="AG11" i="19" s="1"/>
  <c r="AL11" i="19" s="1"/>
  <c r="AQ11" i="19" s="1"/>
  <c r="AV11" i="19" s="1"/>
  <c r="BA11" i="19" s="1"/>
  <c r="BF11" i="19" s="1"/>
  <c r="BK11" i="19" s="1"/>
  <c r="BP11" i="19" s="1"/>
  <c r="D39" i="4" s="1"/>
  <c r="AE6" i="19"/>
  <c r="AE16" i="18"/>
  <c r="AJ16" i="18" s="1"/>
  <c r="AO16" i="18" s="1"/>
  <c r="AT16" i="18" s="1"/>
  <c r="AY16" i="18" s="1"/>
  <c r="BD16" i="18" s="1"/>
  <c r="BI16" i="18" s="1"/>
  <c r="BN16" i="18" s="1"/>
  <c r="BS16" i="18" s="1"/>
  <c r="G16" i="18" s="1"/>
  <c r="U10" i="18"/>
  <c r="Z10" i="18" s="1"/>
  <c r="AE10" i="18" s="1"/>
  <c r="AJ10" i="18" s="1"/>
  <c r="AO10" i="18" s="1"/>
  <c r="AT10" i="18" s="1"/>
  <c r="AY10" i="18" s="1"/>
  <c r="BD10" i="18" s="1"/>
  <c r="BI10" i="18" s="1"/>
  <c r="BN10" i="18" s="1"/>
  <c r="BS10" i="18" s="1"/>
  <c r="G10" i="18" s="1"/>
  <c r="Z6" i="18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AE4" i="18"/>
  <c r="AG36" i="17"/>
  <c r="AL36" i="17" s="1"/>
  <c r="AQ36" i="17" s="1"/>
  <c r="AV36" i="17" s="1"/>
  <c r="BA36" i="17" s="1"/>
  <c r="BF36" i="17" s="1"/>
  <c r="BK36" i="17" s="1"/>
  <c r="BP36" i="17" s="1"/>
  <c r="D20" i="4" s="1"/>
  <c r="K20" i="4" s="1"/>
  <c r="I20" i="4"/>
  <c r="C16" i="22" s="1"/>
  <c r="AQ51" i="16"/>
  <c r="AV51" i="16" s="1"/>
  <c r="BA51" i="16" s="1"/>
  <c r="BF51" i="16" s="1"/>
  <c r="BK51" i="16" s="1"/>
  <c r="D37" i="4" s="1"/>
  <c r="BM51" i="16"/>
  <c r="BR51" i="16" s="1"/>
  <c r="F37" i="4" s="1"/>
  <c r="Z32" i="16"/>
  <c r="AE32" i="16" s="1"/>
  <c r="AJ32" i="16" s="1"/>
  <c r="AO32" i="16" s="1"/>
  <c r="AT32" i="16" s="1"/>
  <c r="AY32" i="16" s="1"/>
  <c r="BD32" i="16" s="1"/>
  <c r="BI32" i="16" s="1"/>
  <c r="BN32" i="16" s="1"/>
  <c r="BS32" i="16" s="1"/>
  <c r="G32" i="16" s="1"/>
  <c r="AE31" i="16"/>
  <c r="AE5" i="16"/>
  <c r="AJ5" i="16" s="1"/>
  <c r="AO5" i="16" s="1"/>
  <c r="AT5" i="16" s="1"/>
  <c r="AY5" i="16" s="1"/>
  <c r="BD5" i="16" s="1"/>
  <c r="BI5" i="16" s="1"/>
  <c r="BN5" i="16" s="1"/>
  <c r="BS5" i="16" s="1"/>
  <c r="G5" i="16" s="1"/>
  <c r="F8" i="15"/>
  <c r="I45" i="4" s="1"/>
  <c r="C41" i="22" s="1"/>
  <c r="Z84" i="15"/>
  <c r="AJ57" i="15"/>
  <c r="BF65" i="15"/>
  <c r="BK65" i="15" s="1"/>
  <c r="AT32" i="15"/>
  <c r="AY32" i="15" s="1"/>
  <c r="BD32" i="15" s="1"/>
  <c r="BI32" i="15" s="1"/>
  <c r="BN32" i="15" s="1"/>
  <c r="BS32" i="15" s="1"/>
  <c r="G32" i="15" s="1"/>
  <c r="BD35" i="15"/>
  <c r="BH43" i="15"/>
  <c r="BM43" i="15" s="1"/>
  <c r="BR43" i="15" s="1"/>
  <c r="F26" i="4" s="1"/>
  <c r="Z25" i="15"/>
  <c r="AX8" i="15"/>
  <c r="BC8" i="15" s="1"/>
  <c r="BH8" i="15" s="1"/>
  <c r="BM8" i="15" s="1"/>
  <c r="BR8" i="15" s="1"/>
  <c r="F45" i="4" s="1"/>
  <c r="BG8" i="15"/>
  <c r="BL8" i="15" s="1"/>
  <c r="BQ8" i="15" s="1"/>
  <c r="E45" i="4" s="1"/>
  <c r="F38" i="14"/>
  <c r="I17" i="4" s="1"/>
  <c r="C13" i="22" s="1"/>
  <c r="R58" i="14"/>
  <c r="W58" i="14" s="1"/>
  <c r="AB58" i="14" s="1"/>
  <c r="AG58" i="14" s="1"/>
  <c r="AL58" i="14" s="1"/>
  <c r="AQ58" i="14" s="1"/>
  <c r="AV58" i="14" s="1"/>
  <c r="BA58" i="14" s="1"/>
  <c r="BF58" i="14" s="1"/>
  <c r="BK58" i="14" s="1"/>
  <c r="BP58" i="14" s="1"/>
  <c r="D11" i="4" s="1"/>
  <c r="S38" i="14"/>
  <c r="X38" i="14" s="1"/>
  <c r="AC38" i="14" s="1"/>
  <c r="AH38" i="14" s="1"/>
  <c r="AM38" i="14" s="1"/>
  <c r="AR38" i="14" s="1"/>
  <c r="AW38" i="14" s="1"/>
  <c r="BB38" i="14" s="1"/>
  <c r="BG38" i="14" s="1"/>
  <c r="BL38" i="14" s="1"/>
  <c r="F58" i="14"/>
  <c r="I11" i="4" s="1"/>
  <c r="C7" i="22" s="1"/>
  <c r="S93" i="14"/>
  <c r="X93" i="14" s="1"/>
  <c r="AC93" i="14" s="1"/>
  <c r="AH93" i="14" s="1"/>
  <c r="AM93" i="14" s="1"/>
  <c r="AR93" i="14" s="1"/>
  <c r="AW93" i="14" s="1"/>
  <c r="BB93" i="14" s="1"/>
  <c r="BG93" i="14" s="1"/>
  <c r="BL93" i="14" s="1"/>
  <c r="F70" i="14"/>
  <c r="I35" i="4" s="1"/>
  <c r="C31" i="22" s="1"/>
  <c r="BD43" i="14"/>
  <c r="BI43" i="14" s="1"/>
  <c r="BN43" i="14" s="1"/>
  <c r="BS43" i="14" s="1"/>
  <c r="G43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16" i="4" s="1"/>
  <c r="R83" i="14"/>
  <c r="W83" i="14" s="1"/>
  <c r="AB83" i="14" s="1"/>
  <c r="AG83" i="14" s="1"/>
  <c r="AL83" i="14" s="1"/>
  <c r="AQ83" i="14" s="1"/>
  <c r="AV83" i="14" s="1"/>
  <c r="BA83" i="14" s="1"/>
  <c r="BF83" i="14" s="1"/>
  <c r="BK83" i="14" s="1"/>
  <c r="BP83" i="14" s="1"/>
  <c r="D25" i="4" s="1"/>
  <c r="AM22" i="14"/>
  <c r="AR22" i="14" s="1"/>
  <c r="AW22" i="14" s="1"/>
  <c r="BB22" i="14" s="1"/>
  <c r="BG22" i="14" s="1"/>
  <c r="BL22" i="14" s="1"/>
  <c r="W13" i="14"/>
  <c r="AB13" i="14" s="1"/>
  <c r="AG13" i="14" s="1"/>
  <c r="AL13" i="14" s="1"/>
  <c r="AQ13" i="14" s="1"/>
  <c r="AV13" i="14" s="1"/>
  <c r="BA13" i="14" s="1"/>
  <c r="BF13" i="14" s="1"/>
  <c r="BK13" i="14" s="1"/>
  <c r="AJ10" i="14"/>
  <c r="AO10" i="14" s="1"/>
  <c r="AT10" i="14" s="1"/>
  <c r="AY10" i="14" s="1"/>
  <c r="BD10" i="14" s="1"/>
  <c r="BI10" i="14" s="1"/>
  <c r="BN10" i="14" s="1"/>
  <c r="BS10" i="14" s="1"/>
  <c r="G10" i="14" s="1"/>
  <c r="BI5" i="14"/>
  <c r="BN5" i="14" s="1"/>
  <c r="BS5" i="14" s="1"/>
  <c r="G5" i="14" s="1"/>
  <c r="BN9" i="14"/>
  <c r="BS9" i="14" s="1"/>
  <c r="G9" i="14" s="1"/>
  <c r="X10" i="13"/>
  <c r="AC10" i="13" s="1"/>
  <c r="AH10" i="13" s="1"/>
  <c r="AM10" i="13" s="1"/>
  <c r="AR10" i="13" s="1"/>
  <c r="AW10" i="13" s="1"/>
  <c r="BB10" i="13" s="1"/>
  <c r="BG10" i="13" s="1"/>
  <c r="BL10" i="13" s="1"/>
  <c r="BQ10" i="13" s="1"/>
  <c r="E43" i="4" s="1"/>
  <c r="AE5" i="13"/>
  <c r="AB10" i="13"/>
  <c r="AG10" i="13" s="1"/>
  <c r="AL10" i="13" s="1"/>
  <c r="AQ10" i="13" s="1"/>
  <c r="AV10" i="13" s="1"/>
  <c r="BA10" i="13" s="1"/>
  <c r="BF10" i="13" s="1"/>
  <c r="BK10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4" i="4" s="1"/>
  <c r="R19" i="11"/>
  <c r="W19" i="11" s="1"/>
  <c r="AB19" i="11" s="1"/>
  <c r="AG19" i="11" s="1"/>
  <c r="AL19" i="11" s="1"/>
  <c r="AQ19" i="11" s="1"/>
  <c r="AV19" i="11" s="1"/>
  <c r="BA19" i="11" s="1"/>
  <c r="BF19" i="11" s="1"/>
  <c r="BK19" i="11" s="1"/>
  <c r="C46" i="22"/>
  <c r="AC19" i="11"/>
  <c r="AH19" i="11" s="1"/>
  <c r="AM19" i="11" s="1"/>
  <c r="AR19" i="11" s="1"/>
  <c r="AW19" i="11" s="1"/>
  <c r="BB19" i="11" s="1"/>
  <c r="BG19" i="11" s="1"/>
  <c r="BL19" i="11" s="1"/>
  <c r="BQ19" i="11" s="1"/>
  <c r="E15" i="4" s="1"/>
  <c r="U5" i="11"/>
  <c r="U6" i="11" s="1"/>
  <c r="Z4" i="11"/>
  <c r="P5" i="11"/>
  <c r="P6" i="11" s="1"/>
  <c r="K59" i="4"/>
  <c r="S11" i="9"/>
  <c r="X11" i="9" s="1"/>
  <c r="AC11" i="9" s="1"/>
  <c r="AH11" i="9" s="1"/>
  <c r="AM11" i="9" s="1"/>
  <c r="AR11" i="9" s="1"/>
  <c r="AW11" i="9" s="1"/>
  <c r="BB11" i="9" s="1"/>
  <c r="BG11" i="9" s="1"/>
  <c r="BL11" i="9" s="1"/>
  <c r="BQ11" i="9" s="1"/>
  <c r="E24" i="4" s="1"/>
  <c r="U10" i="9"/>
  <c r="AY25" i="8"/>
  <c r="BD25" i="8" s="1"/>
  <c r="BI25" i="8" s="1"/>
  <c r="BN25" i="8" s="1"/>
  <c r="BS25" i="8" s="1"/>
  <c r="G25" i="8" s="1"/>
  <c r="BI28" i="8"/>
  <c r="BN28" i="8" s="1"/>
  <c r="BS28" i="8" s="1"/>
  <c r="G28" i="8" s="1"/>
  <c r="AJ5" i="7"/>
  <c r="BK7" i="7"/>
  <c r="BP7" i="7" s="1"/>
  <c r="D33" i="4" s="1"/>
  <c r="U12" i="6"/>
  <c r="U13" i="6" s="1"/>
  <c r="Z11" i="6"/>
  <c r="AJ28" i="5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31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14" i="4" s="1"/>
  <c r="Z5" i="2"/>
  <c r="AE3" i="2"/>
  <c r="U5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14" i="4" s="1"/>
  <c r="AE9" i="2"/>
  <c r="Z10" i="2"/>
  <c r="Z11" i="2" s="1"/>
  <c r="U13" i="2"/>
  <c r="BL15" i="2"/>
  <c r="BQ15" i="2" s="1"/>
  <c r="E55" i="4" s="1"/>
  <c r="F6" i="2"/>
  <c r="I56" i="4" s="1"/>
  <c r="C52" i="22" s="1"/>
  <c r="F36" i="16"/>
  <c r="P36" i="16" s="1"/>
  <c r="BN24" i="16"/>
  <c r="BS24" i="16" s="1"/>
  <c r="G24" i="16" s="1"/>
  <c r="BN40" i="16"/>
  <c r="BS40" i="16" s="1"/>
  <c r="G40" i="16" s="1"/>
  <c r="K66" i="4" l="1"/>
  <c r="AE11" i="18"/>
  <c r="AE4" i="14"/>
  <c r="AJ4" i="14" s="1"/>
  <c r="AJ12" i="14" s="1"/>
  <c r="H58" i="4"/>
  <c r="D56" i="22" s="1"/>
  <c r="AE15" i="15"/>
  <c r="AE17" i="15" s="1"/>
  <c r="F13" i="14"/>
  <c r="I16" i="4" s="1"/>
  <c r="C12" i="22" s="1"/>
  <c r="A70" i="4"/>
  <c r="J70" i="4"/>
  <c r="AE4" i="20"/>
  <c r="Z13" i="20"/>
  <c r="AE4" i="6"/>
  <c r="Z7" i="6"/>
  <c r="Z8" i="6" s="1"/>
  <c r="AE4" i="12"/>
  <c r="Z8" i="12"/>
  <c r="Z21" i="21"/>
  <c r="U36" i="21"/>
  <c r="U37" i="21" s="1"/>
  <c r="AE4" i="21"/>
  <c r="Z12" i="21"/>
  <c r="U11" i="18"/>
  <c r="Z11" i="18"/>
  <c r="AE15" i="18"/>
  <c r="Z18" i="18"/>
  <c r="Z25" i="5"/>
  <c r="AE25" i="5" s="1"/>
  <c r="AJ25" i="5" s="1"/>
  <c r="AO25" i="5" s="1"/>
  <c r="AT25" i="5" s="1"/>
  <c r="AY25" i="5" s="1"/>
  <c r="BD25" i="5" s="1"/>
  <c r="BI25" i="5" s="1"/>
  <c r="BN25" i="5" s="1"/>
  <c r="BS25" i="5" s="1"/>
  <c r="U31" i="5"/>
  <c r="AE4" i="5"/>
  <c r="Z21" i="5"/>
  <c r="BI7" i="9"/>
  <c r="BN7" i="9" s="1"/>
  <c r="BS7" i="9" s="1"/>
  <c r="G7" i="9" s="1"/>
  <c r="AE4" i="9"/>
  <c r="Z62" i="14"/>
  <c r="U69" i="14"/>
  <c r="U70" i="14" s="1"/>
  <c r="AE73" i="14"/>
  <c r="Z82" i="14"/>
  <c r="Z86" i="14"/>
  <c r="AE86" i="14" s="1"/>
  <c r="AE19" i="15"/>
  <c r="Z21" i="15"/>
  <c r="Z81" i="15"/>
  <c r="U86" i="15"/>
  <c r="U87" i="15" s="1"/>
  <c r="Z56" i="15"/>
  <c r="U64" i="15"/>
  <c r="U65" i="15" s="1"/>
  <c r="Z46" i="15"/>
  <c r="U52" i="15"/>
  <c r="U53" i="15" s="1"/>
  <c r="Z68" i="15"/>
  <c r="AE68" i="15" s="1"/>
  <c r="AJ68" i="15" s="1"/>
  <c r="AO68" i="15" s="1"/>
  <c r="AT68" i="15" s="1"/>
  <c r="AY68" i="15" s="1"/>
  <c r="BD68" i="15" s="1"/>
  <c r="BI68" i="15" s="1"/>
  <c r="BN68" i="15" s="1"/>
  <c r="BS68" i="15" s="1"/>
  <c r="G68" i="15" s="1"/>
  <c r="U77" i="15"/>
  <c r="U78" i="15" s="1"/>
  <c r="AE24" i="15"/>
  <c r="Z26" i="15"/>
  <c r="Z39" i="16"/>
  <c r="Z4" i="16"/>
  <c r="Z26" i="16" s="1"/>
  <c r="Z27" i="16" s="1"/>
  <c r="U26" i="16"/>
  <c r="U27" i="16" s="1"/>
  <c r="AE30" i="16"/>
  <c r="Z35" i="16"/>
  <c r="Z36" i="16" s="1"/>
  <c r="AE11" i="15"/>
  <c r="Z13" i="15"/>
  <c r="AE5" i="15"/>
  <c r="Z7" i="15"/>
  <c r="Z8" i="15" s="1"/>
  <c r="AO37" i="15"/>
  <c r="AJ50" i="15"/>
  <c r="AT17" i="18"/>
  <c r="AT68" i="14"/>
  <c r="Z12" i="12"/>
  <c r="Z17" i="12" s="1"/>
  <c r="Z18" i="12" s="1"/>
  <c r="U17" i="12"/>
  <c r="U18" i="12" s="1"/>
  <c r="U26" i="11"/>
  <c r="U27" i="11" s="1"/>
  <c r="Z9" i="11"/>
  <c r="U18" i="11"/>
  <c r="U51" i="16"/>
  <c r="AE14" i="17"/>
  <c r="AJ14" i="17"/>
  <c r="U36" i="17"/>
  <c r="AJ32" i="17"/>
  <c r="AO32" i="17" s="1"/>
  <c r="AT32" i="17" s="1"/>
  <c r="AY32" i="17" s="1"/>
  <c r="BD32" i="17" s="1"/>
  <c r="BI32" i="17" s="1"/>
  <c r="BN32" i="17" s="1"/>
  <c r="BS32" i="17" s="1"/>
  <c r="G32" i="17" s="1"/>
  <c r="Z41" i="14"/>
  <c r="D54" i="22"/>
  <c r="Z18" i="17"/>
  <c r="Z35" i="17" s="1"/>
  <c r="F83" i="14"/>
  <c r="I25" i="4" s="1"/>
  <c r="C21" i="22" s="1"/>
  <c r="Z29" i="14"/>
  <c r="Z37" i="14" s="1"/>
  <c r="Z4" i="13"/>
  <c r="AJ10" i="11"/>
  <c r="AO10" i="11" s="1"/>
  <c r="AT10" i="11" s="1"/>
  <c r="AY10" i="11" s="1"/>
  <c r="BD10" i="11" s="1"/>
  <c r="BI10" i="11" s="1"/>
  <c r="BN10" i="11" s="1"/>
  <c r="BS10" i="11" s="1"/>
  <c r="G10" i="11" s="1"/>
  <c r="C58" i="22"/>
  <c r="BI7" i="20"/>
  <c r="H33" i="4"/>
  <c r="D29" i="22" s="1"/>
  <c r="Z22" i="11"/>
  <c r="AE12" i="12"/>
  <c r="AJ12" i="12" s="1"/>
  <c r="AJ17" i="12" s="1"/>
  <c r="AE22" i="21"/>
  <c r="AE33" i="16"/>
  <c r="AE4" i="16"/>
  <c r="AE26" i="16" s="1"/>
  <c r="AE59" i="15"/>
  <c r="AE47" i="15"/>
  <c r="Z30" i="15"/>
  <c r="Z42" i="15" s="1"/>
  <c r="U43" i="15"/>
  <c r="AE69" i="15"/>
  <c r="AE64" i="14"/>
  <c r="AE74" i="14"/>
  <c r="AE5" i="12"/>
  <c r="AJ12" i="11"/>
  <c r="AE5" i="9"/>
  <c r="AE7" i="8"/>
  <c r="AE4" i="7"/>
  <c r="AE6" i="7" s="1"/>
  <c r="AE5" i="6"/>
  <c r="AE26" i="5"/>
  <c r="Z14" i="19"/>
  <c r="Z27" i="19" s="1"/>
  <c r="U28" i="19"/>
  <c r="Z4" i="19"/>
  <c r="Z10" i="19" s="1"/>
  <c r="U11" i="19"/>
  <c r="K26" i="4"/>
  <c r="H26" i="4"/>
  <c r="D22" i="22" s="1"/>
  <c r="E22" i="22" s="1"/>
  <c r="K44" i="4"/>
  <c r="E48" i="4"/>
  <c r="I48" i="4"/>
  <c r="C44" i="22" s="1"/>
  <c r="H20" i="4"/>
  <c r="D16" i="22" s="1"/>
  <c r="E16" i="22" s="1"/>
  <c r="E14" i="18"/>
  <c r="E10" i="13"/>
  <c r="G3" i="7"/>
  <c r="E7" i="7"/>
  <c r="U27" i="2"/>
  <c r="U36" i="2"/>
  <c r="H47" i="4"/>
  <c r="D43" i="22" s="1"/>
  <c r="P78" i="15"/>
  <c r="Z4" i="8"/>
  <c r="K52" i="4"/>
  <c r="H52" i="4"/>
  <c r="D48" i="22" s="1"/>
  <c r="P51" i="16"/>
  <c r="BP36" i="16"/>
  <c r="K61" i="4"/>
  <c r="K56" i="4"/>
  <c r="H56" i="4"/>
  <c r="D52" i="22" s="1"/>
  <c r="E52" i="22" s="1"/>
  <c r="E56" i="22"/>
  <c r="K41" i="4"/>
  <c r="BP10" i="13"/>
  <c r="D43" i="4" s="1"/>
  <c r="C54" i="22"/>
  <c r="C20" i="22"/>
  <c r="E53" i="22"/>
  <c r="E37" i="22"/>
  <c r="K33" i="4"/>
  <c r="BQ22" i="14"/>
  <c r="E61" i="4" s="1"/>
  <c r="H61" i="4" s="1"/>
  <c r="D61" i="22" s="1"/>
  <c r="E61" i="22" s="1"/>
  <c r="BQ13" i="6"/>
  <c r="E57" i="4" s="1"/>
  <c r="H57" i="4" s="1"/>
  <c r="D55" i="22" s="1"/>
  <c r="E55" i="22" s="1"/>
  <c r="D15" i="4"/>
  <c r="H15" i="4" s="1"/>
  <c r="D11" i="22" s="1"/>
  <c r="BP19" i="11"/>
  <c r="BP65" i="15"/>
  <c r="D18" i="4" s="1"/>
  <c r="K18" i="4" s="1"/>
  <c r="BP13" i="14"/>
  <c r="D16" i="4" s="1"/>
  <c r="K16" i="4" s="1"/>
  <c r="D46" i="22"/>
  <c r="E46" i="22" s="1"/>
  <c r="BP15" i="2"/>
  <c r="D55" i="4" s="1"/>
  <c r="K55" i="4" s="1"/>
  <c r="BP12" i="18"/>
  <c r="D38" i="4" s="1"/>
  <c r="K38" i="4" s="1"/>
  <c r="BQ93" i="14"/>
  <c r="BQ18" i="21"/>
  <c r="E66" i="4" s="1"/>
  <c r="H66" i="4" s="1"/>
  <c r="D64" i="22" s="1"/>
  <c r="E64" i="22" s="1"/>
  <c r="BQ6" i="11"/>
  <c r="E59" i="4" s="1"/>
  <c r="H59" i="4" s="1"/>
  <c r="D57" i="22" s="1"/>
  <c r="E57" i="22" s="1"/>
  <c r="BQ87" i="15"/>
  <c r="E36" i="4" s="1"/>
  <c r="H36" i="4" s="1"/>
  <c r="D32" i="22" s="1"/>
  <c r="C40" i="22"/>
  <c r="BQ70" i="14"/>
  <c r="E35" i="4" s="1"/>
  <c r="H35" i="4" s="1"/>
  <c r="D31" i="22" s="1"/>
  <c r="E31" i="22" s="1"/>
  <c r="G11" i="21"/>
  <c r="BR28" i="19"/>
  <c r="F12" i="4" s="1"/>
  <c r="BQ28" i="19"/>
  <c r="E12" i="4" s="1"/>
  <c r="BP28" i="19"/>
  <c r="D12" i="4" s="1"/>
  <c r="BQ38" i="14"/>
  <c r="E17" i="4" s="1"/>
  <c r="AI58" i="14"/>
  <c r="AN58" i="14" s="1"/>
  <c r="AS58" i="14" s="1"/>
  <c r="AX58" i="14" s="1"/>
  <c r="BC58" i="14" s="1"/>
  <c r="BH58" i="14" s="1"/>
  <c r="BM58" i="14" s="1"/>
  <c r="K19" i="4"/>
  <c r="H19" i="4"/>
  <c r="D15" i="22" s="1"/>
  <c r="K10" i="4"/>
  <c r="K24" i="4"/>
  <c r="K34" i="4"/>
  <c r="H34" i="4"/>
  <c r="D30" i="22" s="1"/>
  <c r="E30" i="22" s="1"/>
  <c r="P37" i="21"/>
  <c r="P65" i="15"/>
  <c r="D62" i="22"/>
  <c r="E62" i="22" s="1"/>
  <c r="P18" i="12"/>
  <c r="H54" i="4"/>
  <c r="D50" i="22" s="1"/>
  <c r="E50" i="22" s="1"/>
  <c r="K54" i="4"/>
  <c r="P36" i="2"/>
  <c r="P30" i="8"/>
  <c r="H10" i="4"/>
  <c r="D6" i="22" s="1"/>
  <c r="E6" i="22" s="1"/>
  <c r="Z16" i="14"/>
  <c r="AE16" i="14" s="1"/>
  <c r="U17" i="14"/>
  <c r="K17" i="4"/>
  <c r="H42" i="4"/>
  <c r="D38" i="22" s="1"/>
  <c r="K42" i="4"/>
  <c r="K45" i="4"/>
  <c r="K31" i="4"/>
  <c r="K14" i="4"/>
  <c r="K39" i="4"/>
  <c r="K21" i="4"/>
  <c r="H45" i="4"/>
  <c r="D41" i="22" s="1"/>
  <c r="E41" i="22" s="1"/>
  <c r="I22" i="4"/>
  <c r="C18" i="22" s="1"/>
  <c r="P28" i="19"/>
  <c r="I39" i="4"/>
  <c r="C35" i="22" s="1"/>
  <c r="I37" i="4"/>
  <c r="C33" i="22" s="1"/>
  <c r="P27" i="16"/>
  <c r="I18" i="4"/>
  <c r="C14" i="22" s="1"/>
  <c r="P53" i="15"/>
  <c r="P43" i="15"/>
  <c r="P8" i="15"/>
  <c r="U8" i="15"/>
  <c r="P87" i="15"/>
  <c r="I36" i="4"/>
  <c r="C32" i="22" s="1"/>
  <c r="I28" i="4"/>
  <c r="C24" i="22" s="1"/>
  <c r="P38" i="14"/>
  <c r="P11" i="9"/>
  <c r="U30" i="8"/>
  <c r="P8" i="6"/>
  <c r="U8" i="6"/>
  <c r="P27" i="2"/>
  <c r="U36" i="16"/>
  <c r="AJ5" i="13"/>
  <c r="AO5" i="13" s="1"/>
  <c r="AT5" i="13" s="1"/>
  <c r="AY5" i="13" s="1"/>
  <c r="BD5" i="13" s="1"/>
  <c r="BI5" i="13" s="1"/>
  <c r="BN5" i="13" s="1"/>
  <c r="BS5" i="13" s="1"/>
  <c r="AJ4" i="10"/>
  <c r="AE5" i="10"/>
  <c r="AE6" i="10" s="1"/>
  <c r="K22" i="4"/>
  <c r="H22" i="4"/>
  <c r="D18" i="22" s="1"/>
  <c r="H29" i="4"/>
  <c r="D25" i="22" s="1"/>
  <c r="K29" i="4"/>
  <c r="AJ16" i="21"/>
  <c r="AE17" i="21"/>
  <c r="AE18" i="21" s="1"/>
  <c r="H39" i="4"/>
  <c r="D35" i="22" s="1"/>
  <c r="AJ6" i="19"/>
  <c r="AJ4" i="18"/>
  <c r="AJ11" i="18" s="1"/>
  <c r="P36" i="17"/>
  <c r="K37" i="4"/>
  <c r="H37" i="4"/>
  <c r="AJ31" i="16"/>
  <c r="H8" i="4"/>
  <c r="D4" i="22" s="1"/>
  <c r="E4" i="22" s="1"/>
  <c r="K8" i="4"/>
  <c r="AE84" i="15"/>
  <c r="K28" i="4"/>
  <c r="H28" i="4"/>
  <c r="D24" i="22" s="1"/>
  <c r="AO57" i="15"/>
  <c r="AT57" i="15" s="1"/>
  <c r="AY57" i="15" s="1"/>
  <c r="H27" i="4"/>
  <c r="D23" i="22" s="1"/>
  <c r="E23" i="22" s="1"/>
  <c r="BI35" i="15"/>
  <c r="AE25" i="15"/>
  <c r="P70" i="14"/>
  <c r="U58" i="14"/>
  <c r="H25" i="4"/>
  <c r="D21" i="22" s="1"/>
  <c r="K25" i="4"/>
  <c r="P58" i="14"/>
  <c r="U38" i="14"/>
  <c r="AJ20" i="14"/>
  <c r="AE4" i="11"/>
  <c r="Z5" i="11"/>
  <c r="Z6" i="11" s="1"/>
  <c r="Z10" i="9"/>
  <c r="U11" i="9"/>
  <c r="AO5" i="7"/>
  <c r="H24" i="4"/>
  <c r="D20" i="22" s="1"/>
  <c r="Z12" i="6"/>
  <c r="Z13" i="6" s="1"/>
  <c r="AE11" i="6"/>
  <c r="H32" i="4"/>
  <c r="D28" i="22" s="1"/>
  <c r="K32" i="4"/>
  <c r="AO28" i="5"/>
  <c r="K7" i="4"/>
  <c r="H31" i="4"/>
  <c r="D27" i="22" s="1"/>
  <c r="E27" i="22" s="1"/>
  <c r="Z13" i="2"/>
  <c r="U14" i="2"/>
  <c r="U15" i="2" s="1"/>
  <c r="H14" i="4"/>
  <c r="D10" i="22" s="1"/>
  <c r="E10" i="22" s="1"/>
  <c r="AJ9" i="2"/>
  <c r="AE10" i="2"/>
  <c r="AE11" i="2" s="1"/>
  <c r="AJ3" i="2"/>
  <c r="AE5" i="2"/>
  <c r="AE6" i="2" s="1"/>
  <c r="K27" i="4"/>
  <c r="Z6" i="2"/>
  <c r="P6" i="2"/>
  <c r="U6" i="2"/>
  <c r="AE12" i="14" l="1"/>
  <c r="AE13" i="14" s="1"/>
  <c r="AJ15" i="15"/>
  <c r="AJ17" i="15" s="1"/>
  <c r="Z50" i="16"/>
  <c r="Z51" i="16" s="1"/>
  <c r="U13" i="14"/>
  <c r="Z13" i="14"/>
  <c r="P13" i="14"/>
  <c r="AE77" i="15"/>
  <c r="AE78" i="15" s="1"/>
  <c r="Z31" i="5"/>
  <c r="AE4" i="8"/>
  <c r="Z29" i="8"/>
  <c r="Z30" i="8" s="1"/>
  <c r="AJ4" i="6"/>
  <c r="AE7" i="6"/>
  <c r="AE8" i="6" s="1"/>
  <c r="AJ4" i="12"/>
  <c r="AE8" i="12"/>
  <c r="AJ4" i="20"/>
  <c r="AE13" i="20"/>
  <c r="AJ4" i="21"/>
  <c r="AE12" i="21"/>
  <c r="AE21" i="21"/>
  <c r="Z36" i="21"/>
  <c r="Z37" i="21" s="1"/>
  <c r="AE39" i="16"/>
  <c r="AE50" i="16" s="1"/>
  <c r="AE51" i="16" s="1"/>
  <c r="AO15" i="15"/>
  <c r="AO17" i="15" s="1"/>
  <c r="AE4" i="13"/>
  <c r="AE9" i="13" s="1"/>
  <c r="Z9" i="13"/>
  <c r="AE18" i="18"/>
  <c r="AJ15" i="18"/>
  <c r="AJ4" i="5"/>
  <c r="AE21" i="5"/>
  <c r="AJ4" i="9"/>
  <c r="AO4" i="14"/>
  <c r="AO12" i="14" s="1"/>
  <c r="AJ73" i="14"/>
  <c r="AE82" i="14"/>
  <c r="AE41" i="14"/>
  <c r="AE57" i="14" s="1"/>
  <c r="Z57" i="14"/>
  <c r="Z58" i="14" s="1"/>
  <c r="AE62" i="14"/>
  <c r="Z69" i="14"/>
  <c r="Z70" i="14" s="1"/>
  <c r="AJ24" i="15"/>
  <c r="AE26" i="15"/>
  <c r="AE46" i="15"/>
  <c r="Z52" i="15"/>
  <c r="Z53" i="15" s="1"/>
  <c r="AE81" i="15"/>
  <c r="Z86" i="15"/>
  <c r="Z87" i="15" s="1"/>
  <c r="AE56" i="15"/>
  <c r="Z64" i="15"/>
  <c r="Z65" i="15" s="1"/>
  <c r="AJ19" i="15"/>
  <c r="AE21" i="15"/>
  <c r="Z77" i="15"/>
  <c r="Z78" i="15" s="1"/>
  <c r="AJ30" i="16"/>
  <c r="AE35" i="16"/>
  <c r="AE36" i="16" s="1"/>
  <c r="AJ11" i="15"/>
  <c r="AE13" i="15"/>
  <c r="AJ5" i="15"/>
  <c r="AE7" i="15"/>
  <c r="AE8" i="15" s="1"/>
  <c r="AT15" i="15"/>
  <c r="AT17" i="15" s="1"/>
  <c r="AT37" i="15"/>
  <c r="AO50" i="15"/>
  <c r="AE18" i="17"/>
  <c r="AE35" i="17" s="1"/>
  <c r="AE36" i="17" s="1"/>
  <c r="Z36" i="17"/>
  <c r="AY17" i="18"/>
  <c r="AY68" i="14"/>
  <c r="AE17" i="12"/>
  <c r="AE18" i="12" s="1"/>
  <c r="Z26" i="11"/>
  <c r="Z27" i="11" s="1"/>
  <c r="AE9" i="11"/>
  <c r="Z18" i="11"/>
  <c r="AO14" i="17"/>
  <c r="AJ21" i="14"/>
  <c r="AO20" i="14"/>
  <c r="AO21" i="14" s="1"/>
  <c r="E54" i="22"/>
  <c r="E21" i="22"/>
  <c r="P83" i="14"/>
  <c r="U83" i="14"/>
  <c r="AE29" i="14"/>
  <c r="AE22" i="11"/>
  <c r="BN7" i="20"/>
  <c r="AJ22" i="21"/>
  <c r="E12" i="18"/>
  <c r="F3" i="18"/>
  <c r="G3" i="18" s="1"/>
  <c r="AJ33" i="16"/>
  <c r="AE27" i="16"/>
  <c r="AJ4" i="16"/>
  <c r="AJ26" i="16" s="1"/>
  <c r="AJ59" i="15"/>
  <c r="AJ47" i="15"/>
  <c r="AE30" i="15"/>
  <c r="AE42" i="15" s="1"/>
  <c r="Z43" i="15"/>
  <c r="AJ69" i="15"/>
  <c r="AJ77" i="15" s="1"/>
  <c r="AJ86" i="14"/>
  <c r="AJ64" i="14"/>
  <c r="AJ74" i="14"/>
  <c r="AO12" i="12"/>
  <c r="AO17" i="12" s="1"/>
  <c r="AJ18" i="12"/>
  <c r="AJ5" i="12"/>
  <c r="AO12" i="11"/>
  <c r="AJ5" i="9"/>
  <c r="AJ7" i="8"/>
  <c r="AJ4" i="7"/>
  <c r="AJ6" i="7" s="1"/>
  <c r="AJ5" i="6"/>
  <c r="AJ26" i="5"/>
  <c r="AE31" i="5"/>
  <c r="AE4" i="19"/>
  <c r="AE10" i="19" s="1"/>
  <c r="Z11" i="19"/>
  <c r="Z28" i="19"/>
  <c r="AE14" i="19"/>
  <c r="AE27" i="19" s="1"/>
  <c r="F23" i="15"/>
  <c r="G23" i="15" s="1"/>
  <c r="E27" i="15"/>
  <c r="E44" i="4"/>
  <c r="H44" i="4" s="1"/>
  <c r="D40" i="22" s="1"/>
  <c r="E40" i="22" s="1"/>
  <c r="D48" i="4"/>
  <c r="H48" i="4" s="1"/>
  <c r="D44" i="22" s="1"/>
  <c r="E44" i="22" s="1"/>
  <c r="E19" i="18"/>
  <c r="F14" i="18"/>
  <c r="G14" i="18" s="1"/>
  <c r="K43" i="4"/>
  <c r="H43" i="4"/>
  <c r="D39" i="22" s="1"/>
  <c r="F3" i="13"/>
  <c r="F3" i="12"/>
  <c r="G3" i="12" s="1"/>
  <c r="E9" i="12"/>
  <c r="F7" i="7"/>
  <c r="G25" i="5"/>
  <c r="Z27" i="2"/>
  <c r="Z36" i="2"/>
  <c r="D63" i="22"/>
  <c r="E63" i="22" s="1"/>
  <c r="E35" i="22"/>
  <c r="U18" i="14"/>
  <c r="Z17" i="14"/>
  <c r="Z18" i="14" s="1"/>
  <c r="H18" i="4"/>
  <c r="D14" i="22" s="1"/>
  <c r="E14" i="22" s="1"/>
  <c r="E24" i="22"/>
  <c r="E32" i="22"/>
  <c r="H38" i="4"/>
  <c r="D34" i="22" s="1"/>
  <c r="E20" i="22"/>
  <c r="D33" i="22"/>
  <c r="E33" i="22" s="1"/>
  <c r="E18" i="22"/>
  <c r="K15" i="4"/>
  <c r="G5" i="13"/>
  <c r="H55" i="4"/>
  <c r="D51" i="22" s="1"/>
  <c r="E51" i="22" s="1"/>
  <c r="K12" i="4"/>
  <c r="H12" i="4"/>
  <c r="D8" i="22" s="1"/>
  <c r="E8" i="22" s="1"/>
  <c r="H17" i="4"/>
  <c r="D13" i="22" s="1"/>
  <c r="E13" i="22" s="1"/>
  <c r="BR58" i="14"/>
  <c r="F11" i="4" s="1"/>
  <c r="AJ16" i="14"/>
  <c r="AE17" i="14"/>
  <c r="AE18" i="14" s="1"/>
  <c r="AO4" i="10"/>
  <c r="AJ5" i="10"/>
  <c r="AJ6" i="10" s="1"/>
  <c r="AJ17" i="21"/>
  <c r="AJ18" i="21" s="1"/>
  <c r="AO16" i="21"/>
  <c r="AO6" i="19"/>
  <c r="AO4" i="18"/>
  <c r="AO11" i="18" s="1"/>
  <c r="AO31" i="16"/>
  <c r="AJ84" i="15"/>
  <c r="BD57" i="15"/>
  <c r="BN35" i="15"/>
  <c r="BS35" i="15" s="1"/>
  <c r="AJ25" i="15"/>
  <c r="Z38" i="14"/>
  <c r="Z83" i="14"/>
  <c r="AE5" i="11"/>
  <c r="AE6" i="11" s="1"/>
  <c r="AJ4" i="11"/>
  <c r="AE10" i="9"/>
  <c r="Z11" i="9"/>
  <c r="AT5" i="7"/>
  <c r="AJ11" i="6"/>
  <c r="AE12" i="6"/>
  <c r="AE13" i="6" s="1"/>
  <c r="AT28" i="5"/>
  <c r="AJ10" i="2"/>
  <c r="AJ11" i="2" s="1"/>
  <c r="AO9" i="2"/>
  <c r="AO3" i="2"/>
  <c r="AJ5" i="2"/>
  <c r="AJ6" i="2" s="1"/>
  <c r="AE13" i="2"/>
  <c r="Z14" i="2"/>
  <c r="Z15" i="2" s="1"/>
  <c r="AJ4" i="13" l="1"/>
  <c r="AJ9" i="13" s="1"/>
  <c r="AJ18" i="17"/>
  <c r="AJ35" i="17" s="1"/>
  <c r="AJ36" i="17" s="1"/>
  <c r="AJ39" i="16"/>
  <c r="AJ50" i="16" s="1"/>
  <c r="AJ51" i="16" s="1"/>
  <c r="AO4" i="20"/>
  <c r="AJ13" i="20"/>
  <c r="AJ7" i="6"/>
  <c r="AJ8" i="6" s="1"/>
  <c r="AO4" i="6"/>
  <c r="AT4" i="14"/>
  <c r="AT12" i="14" s="1"/>
  <c r="AO4" i="12"/>
  <c r="AJ8" i="12"/>
  <c r="AJ4" i="8"/>
  <c r="AE29" i="8"/>
  <c r="AE30" i="8" s="1"/>
  <c r="AJ21" i="21"/>
  <c r="AE36" i="21"/>
  <c r="AE37" i="21" s="1"/>
  <c r="AO4" i="21"/>
  <c r="AJ12" i="21"/>
  <c r="F10" i="13"/>
  <c r="U10" i="13" s="1"/>
  <c r="G3" i="13"/>
  <c r="F12" i="18"/>
  <c r="I38" i="4" s="1"/>
  <c r="C34" i="22" s="1"/>
  <c r="E34" i="22" s="1"/>
  <c r="AJ18" i="18"/>
  <c r="AO15" i="18"/>
  <c r="AO4" i="5"/>
  <c r="AJ21" i="5"/>
  <c r="AO4" i="9"/>
  <c r="AJ62" i="14"/>
  <c r="AE69" i="14"/>
  <c r="AE70" i="14" s="1"/>
  <c r="AO73" i="14"/>
  <c r="AJ82" i="14"/>
  <c r="AJ29" i="14"/>
  <c r="AJ37" i="14" s="1"/>
  <c r="AE37" i="14"/>
  <c r="AE38" i="14" s="1"/>
  <c r="AJ56" i="15"/>
  <c r="AE64" i="15"/>
  <c r="AE65" i="15" s="1"/>
  <c r="AJ46" i="15"/>
  <c r="AE52" i="15"/>
  <c r="AE53" i="15" s="1"/>
  <c r="AO19" i="15"/>
  <c r="AJ21" i="15"/>
  <c r="AJ81" i="15"/>
  <c r="AE86" i="15"/>
  <c r="AE87" i="15" s="1"/>
  <c r="AO24" i="15"/>
  <c r="AJ26" i="15"/>
  <c r="AO30" i="16"/>
  <c r="AJ35" i="16"/>
  <c r="AJ36" i="16" s="1"/>
  <c r="AO11" i="15"/>
  <c r="AJ13" i="15"/>
  <c r="AO5" i="15"/>
  <c r="AJ7" i="15"/>
  <c r="AJ8" i="15" s="1"/>
  <c r="AY15" i="15"/>
  <c r="AY17" i="15" s="1"/>
  <c r="AY37" i="15"/>
  <c r="AT50" i="15"/>
  <c r="BD17" i="18"/>
  <c r="BD68" i="14"/>
  <c r="AE26" i="11"/>
  <c r="AE27" i="11" s="1"/>
  <c r="AJ9" i="11"/>
  <c r="AE18" i="11"/>
  <c r="AT14" i="17"/>
  <c r="AE58" i="14"/>
  <c r="AJ41" i="14"/>
  <c r="AJ57" i="14" s="1"/>
  <c r="AO5" i="12"/>
  <c r="K48" i="4"/>
  <c r="BS7" i="20"/>
  <c r="AO22" i="21"/>
  <c r="AO18" i="17"/>
  <c r="AO35" i="17" s="1"/>
  <c r="AO39" i="16"/>
  <c r="AO50" i="16" s="1"/>
  <c r="AO33" i="16"/>
  <c r="AO4" i="16"/>
  <c r="AO26" i="16" s="1"/>
  <c r="AJ27" i="16"/>
  <c r="AO59" i="15"/>
  <c r="AO47" i="15"/>
  <c r="AJ30" i="15"/>
  <c r="AJ42" i="15" s="1"/>
  <c r="AE43" i="15"/>
  <c r="AO69" i="15"/>
  <c r="AO77" i="15" s="1"/>
  <c r="AJ78" i="15"/>
  <c r="AO86" i="14"/>
  <c r="AO64" i="14"/>
  <c r="AO74" i="14"/>
  <c r="AJ13" i="14"/>
  <c r="AO4" i="13"/>
  <c r="AO9" i="13" s="1"/>
  <c r="AT12" i="12"/>
  <c r="AT17" i="12" s="1"/>
  <c r="AO18" i="12"/>
  <c r="AT12" i="11"/>
  <c r="AO5" i="9"/>
  <c r="AO7" i="8"/>
  <c r="AO4" i="7"/>
  <c r="AO6" i="7" s="1"/>
  <c r="AO5" i="6"/>
  <c r="AO26" i="5"/>
  <c r="AJ31" i="5"/>
  <c r="AE28" i="19"/>
  <c r="AJ14" i="19"/>
  <c r="AJ27" i="19" s="1"/>
  <c r="AJ4" i="19"/>
  <c r="AJ10" i="19" s="1"/>
  <c r="AE11" i="19"/>
  <c r="F27" i="15"/>
  <c r="F19" i="18"/>
  <c r="F9" i="12"/>
  <c r="Z7" i="7"/>
  <c r="U7" i="7"/>
  <c r="AE7" i="7"/>
  <c r="P7" i="7"/>
  <c r="I33" i="4"/>
  <c r="C29" i="22" s="1"/>
  <c r="E29" i="22" s="1"/>
  <c r="AJ7" i="7"/>
  <c r="AE36" i="2"/>
  <c r="AE27" i="2"/>
  <c r="E58" i="22"/>
  <c r="G35" i="15"/>
  <c r="H11" i="4"/>
  <c r="K11" i="4"/>
  <c r="AO16" i="14"/>
  <c r="AJ17" i="14"/>
  <c r="AJ18" i="14" s="1"/>
  <c r="AT4" i="10"/>
  <c r="AO5" i="10"/>
  <c r="AO6" i="10" s="1"/>
  <c r="AT16" i="21"/>
  <c r="AO17" i="21"/>
  <c r="AO18" i="21" s="1"/>
  <c r="AT6" i="19"/>
  <c r="AT4" i="18"/>
  <c r="AT11" i="18" s="1"/>
  <c r="AT31" i="16"/>
  <c r="AO84" i="15"/>
  <c r="BI57" i="15"/>
  <c r="AO25" i="15"/>
  <c r="AE83" i="14"/>
  <c r="AT20" i="14"/>
  <c r="AJ5" i="11"/>
  <c r="AJ6" i="11" s="1"/>
  <c r="AO4" i="11"/>
  <c r="AJ10" i="9"/>
  <c r="AE11" i="9"/>
  <c r="AY5" i="7"/>
  <c r="AJ12" i="6"/>
  <c r="AJ13" i="6" s="1"/>
  <c r="AO11" i="6"/>
  <c r="AY28" i="5"/>
  <c r="AJ13" i="2"/>
  <c r="AE14" i="2"/>
  <c r="AE15" i="2" s="1"/>
  <c r="AO5" i="2"/>
  <c r="AO6" i="2" s="1"/>
  <c r="AT3" i="2"/>
  <c r="AO10" i="2"/>
  <c r="AO11" i="2" s="1"/>
  <c r="AT9" i="2"/>
  <c r="AJ12" i="18" l="1"/>
  <c r="AE10" i="13"/>
  <c r="P10" i="13"/>
  <c r="Z10" i="13"/>
  <c r="I43" i="4"/>
  <c r="C39" i="22" s="1"/>
  <c r="E39" i="22" s="1"/>
  <c r="AJ10" i="13"/>
  <c r="AY4" i="14"/>
  <c r="AY12" i="14" s="1"/>
  <c r="AO29" i="14"/>
  <c r="AO37" i="14" s="1"/>
  <c r="P12" i="18"/>
  <c r="AE12" i="18"/>
  <c r="AO4" i="8"/>
  <c r="AJ29" i="8"/>
  <c r="AJ30" i="8" s="1"/>
  <c r="AO12" i="18"/>
  <c r="Z12" i="18"/>
  <c r="AT4" i="12"/>
  <c r="AO8" i="12"/>
  <c r="AO9" i="12" s="1"/>
  <c r="AT4" i="6"/>
  <c r="AO7" i="6"/>
  <c r="AO8" i="6" s="1"/>
  <c r="U12" i="18"/>
  <c r="AT4" i="20"/>
  <c r="AO13" i="20"/>
  <c r="AT4" i="21"/>
  <c r="AO12" i="21"/>
  <c r="AO21" i="21"/>
  <c r="AJ36" i="21"/>
  <c r="AJ37" i="21" s="1"/>
  <c r="AJ27" i="15"/>
  <c r="AO18" i="18"/>
  <c r="AO19" i="18" s="1"/>
  <c r="AT15" i="18"/>
  <c r="AT4" i="5"/>
  <c r="AO21" i="5"/>
  <c r="AT4" i="9"/>
  <c r="AT73" i="14"/>
  <c r="AO82" i="14"/>
  <c r="AO62" i="14"/>
  <c r="AJ69" i="14"/>
  <c r="AJ70" i="14" s="1"/>
  <c r="AO81" i="15"/>
  <c r="AJ86" i="15"/>
  <c r="AJ87" i="15" s="1"/>
  <c r="AO46" i="15"/>
  <c r="AJ52" i="15"/>
  <c r="AJ53" i="15" s="1"/>
  <c r="AT24" i="15"/>
  <c r="AO26" i="15"/>
  <c r="AO27" i="15" s="1"/>
  <c r="AT19" i="15"/>
  <c r="AO21" i="15"/>
  <c r="AO56" i="15"/>
  <c r="AJ64" i="15"/>
  <c r="AJ65" i="15" s="1"/>
  <c r="AT30" i="16"/>
  <c r="AO35" i="16"/>
  <c r="AO36" i="16" s="1"/>
  <c r="AO13" i="15"/>
  <c r="AT11" i="15"/>
  <c r="AT5" i="15"/>
  <c r="AO7" i="15"/>
  <c r="AO8" i="15" s="1"/>
  <c r="BD15" i="15"/>
  <c r="BD17" i="15" s="1"/>
  <c r="BD37" i="15"/>
  <c r="AY50" i="15"/>
  <c r="BI17" i="18"/>
  <c r="BI68" i="14"/>
  <c r="AO9" i="11"/>
  <c r="AJ18" i="11"/>
  <c r="AY14" i="17"/>
  <c r="AO41" i="14"/>
  <c r="AO57" i="14" s="1"/>
  <c r="AJ58" i="14"/>
  <c r="AT5" i="12"/>
  <c r="G7" i="20"/>
  <c r="AT22" i="21"/>
  <c r="AT18" i="17"/>
  <c r="AT35" i="17" s="1"/>
  <c r="AO36" i="17"/>
  <c r="AT39" i="16"/>
  <c r="AT50" i="16" s="1"/>
  <c r="AO51" i="16"/>
  <c r="AT33" i="16"/>
  <c r="AT4" i="16"/>
  <c r="AT26" i="16" s="1"/>
  <c r="AO27" i="16"/>
  <c r="AT59" i="15"/>
  <c r="AT47" i="15"/>
  <c r="AO30" i="15"/>
  <c r="AO42" i="15" s="1"/>
  <c r="AJ43" i="15"/>
  <c r="AT69" i="15"/>
  <c r="AT77" i="15" s="1"/>
  <c r="AO78" i="15"/>
  <c r="AT86" i="14"/>
  <c r="AT64" i="14"/>
  <c r="AT74" i="14"/>
  <c r="AO13" i="14"/>
  <c r="AT4" i="13"/>
  <c r="AT9" i="13" s="1"/>
  <c r="AO10" i="13"/>
  <c r="AY12" i="12"/>
  <c r="AY17" i="12" s="1"/>
  <c r="AT18" i="12"/>
  <c r="AY12" i="11"/>
  <c r="AT5" i="9"/>
  <c r="AT7" i="8"/>
  <c r="AT4" i="7"/>
  <c r="AT6" i="7" s="1"/>
  <c r="AO7" i="7"/>
  <c r="AT5" i="6"/>
  <c r="AT26" i="5"/>
  <c r="AO31" i="5"/>
  <c r="AO4" i="19"/>
  <c r="AO10" i="19" s="1"/>
  <c r="AJ11" i="19"/>
  <c r="AJ28" i="19"/>
  <c r="AO14" i="19"/>
  <c r="AO27" i="19" s="1"/>
  <c r="I47" i="4"/>
  <c r="C43" i="22" s="1"/>
  <c r="E43" i="22" s="1"/>
  <c r="U27" i="15"/>
  <c r="P27" i="15"/>
  <c r="Z27" i="15"/>
  <c r="AE27" i="15"/>
  <c r="U19" i="18"/>
  <c r="Z19" i="18"/>
  <c r="I52" i="4"/>
  <c r="C48" i="22" s="1"/>
  <c r="E48" i="22" s="1"/>
  <c r="AE19" i="18"/>
  <c r="AJ19" i="18"/>
  <c r="I42" i="4"/>
  <c r="C38" i="22" s="1"/>
  <c r="E38" i="22" s="1"/>
  <c r="P9" i="12"/>
  <c r="U9" i="12"/>
  <c r="Z9" i="12"/>
  <c r="AE9" i="12"/>
  <c r="AJ9" i="12"/>
  <c r="AO18" i="2"/>
  <c r="AJ27" i="2"/>
  <c r="AO30" i="2"/>
  <c r="AO35" i="2" s="1"/>
  <c r="AJ36" i="2"/>
  <c r="D7" i="22"/>
  <c r="E7" i="22" s="1"/>
  <c r="AO17" i="14"/>
  <c r="AO18" i="14" s="1"/>
  <c r="AT16" i="14"/>
  <c r="AY4" i="10"/>
  <c r="AT5" i="10"/>
  <c r="AT6" i="10" s="1"/>
  <c r="AT17" i="21"/>
  <c r="AT18" i="21" s="1"/>
  <c r="AY16" i="21"/>
  <c r="AY6" i="19"/>
  <c r="AY4" i="18"/>
  <c r="AY11" i="18" s="1"/>
  <c r="AT12" i="18"/>
  <c r="AY31" i="16"/>
  <c r="AT84" i="15"/>
  <c r="BN57" i="15"/>
  <c r="BS57" i="15" s="1"/>
  <c r="AT25" i="15"/>
  <c r="AJ38" i="14"/>
  <c r="AJ83" i="14"/>
  <c r="AY20" i="14"/>
  <c r="AT4" i="11"/>
  <c r="AO5" i="11"/>
  <c r="AO6" i="11" s="1"/>
  <c r="AO10" i="9"/>
  <c r="AJ11" i="9"/>
  <c r="BD5" i="7"/>
  <c r="AO12" i="6"/>
  <c r="AO13" i="6" s="1"/>
  <c r="AT11" i="6"/>
  <c r="BD28" i="5"/>
  <c r="AJ14" i="2"/>
  <c r="AJ15" i="2" s="1"/>
  <c r="AO13" i="2"/>
  <c r="AY9" i="2"/>
  <c r="AT10" i="2"/>
  <c r="AT11" i="2" s="1"/>
  <c r="AY3" i="2"/>
  <c r="AT5" i="2"/>
  <c r="AT6" i="2" s="1"/>
  <c r="BD4" i="14" l="1"/>
  <c r="BD12" i="14" s="1"/>
  <c r="AT29" i="14"/>
  <c r="AT37" i="14" s="1"/>
  <c r="AO26" i="2"/>
  <c r="AO27" i="2" s="1"/>
  <c r="AY4" i="12"/>
  <c r="AT8" i="12"/>
  <c r="AT9" i="12" s="1"/>
  <c r="AT4" i="8"/>
  <c r="AO29" i="8"/>
  <c r="AO30" i="8" s="1"/>
  <c r="AY4" i="6"/>
  <c r="AT7" i="6"/>
  <c r="AT8" i="6" s="1"/>
  <c r="AY4" i="20"/>
  <c r="AT13" i="20"/>
  <c r="AT21" i="21"/>
  <c r="AO36" i="21"/>
  <c r="AO37" i="21" s="1"/>
  <c r="AY4" i="21"/>
  <c r="AT12" i="21"/>
  <c r="AT18" i="18"/>
  <c r="AT19" i="18" s="1"/>
  <c r="AY15" i="18"/>
  <c r="AY4" i="5"/>
  <c r="AT21" i="5"/>
  <c r="AY4" i="9"/>
  <c r="AT62" i="14"/>
  <c r="AO69" i="14"/>
  <c r="AO70" i="14" s="1"/>
  <c r="AY73" i="14"/>
  <c r="AT82" i="14"/>
  <c r="AY19" i="15"/>
  <c r="AT21" i="15"/>
  <c r="AT46" i="15"/>
  <c r="AO52" i="15"/>
  <c r="AO53" i="15" s="1"/>
  <c r="AT56" i="15"/>
  <c r="AO64" i="15"/>
  <c r="AO65" i="15" s="1"/>
  <c r="AY24" i="15"/>
  <c r="AT26" i="15"/>
  <c r="AT27" i="15" s="1"/>
  <c r="AT81" i="15"/>
  <c r="AO86" i="15"/>
  <c r="AO87" i="15" s="1"/>
  <c r="AY30" i="16"/>
  <c r="AT35" i="16"/>
  <c r="AT36" i="16" s="1"/>
  <c r="AY11" i="15"/>
  <c r="AT13" i="15"/>
  <c r="AT7" i="15"/>
  <c r="AT8" i="15" s="1"/>
  <c r="AY5" i="15"/>
  <c r="BI15" i="15"/>
  <c r="BI17" i="15" s="1"/>
  <c r="BI37" i="15"/>
  <c r="BD50" i="15"/>
  <c r="BN17" i="18"/>
  <c r="BN68" i="14"/>
  <c r="AT9" i="11"/>
  <c r="AO18" i="11"/>
  <c r="BD14" i="17"/>
  <c r="AT41" i="14"/>
  <c r="AT57" i="14" s="1"/>
  <c r="AO58" i="14"/>
  <c r="AY5" i="12"/>
  <c r="AY22" i="21"/>
  <c r="AY18" i="17"/>
  <c r="AY35" i="17" s="1"/>
  <c r="AT36" i="17"/>
  <c r="AY39" i="16"/>
  <c r="AY50" i="16" s="1"/>
  <c r="AT51" i="16"/>
  <c r="AY33" i="16"/>
  <c r="AY4" i="16"/>
  <c r="AY26" i="16" s="1"/>
  <c r="AT27" i="16"/>
  <c r="AY59" i="15"/>
  <c r="AY47" i="15"/>
  <c r="AT30" i="15"/>
  <c r="AT42" i="15" s="1"/>
  <c r="AO43" i="15"/>
  <c r="AY69" i="15"/>
  <c r="AY77" i="15" s="1"/>
  <c r="AT78" i="15"/>
  <c r="AY86" i="14"/>
  <c r="AY64" i="14"/>
  <c r="AY74" i="14"/>
  <c r="AY29" i="14"/>
  <c r="AY37" i="14" s="1"/>
  <c r="AT13" i="14"/>
  <c r="AY4" i="13"/>
  <c r="AY9" i="13" s="1"/>
  <c r="AT10" i="13"/>
  <c r="BD12" i="12"/>
  <c r="BD17" i="12" s="1"/>
  <c r="AY18" i="12"/>
  <c r="BD12" i="11"/>
  <c r="AY5" i="9"/>
  <c r="AY7" i="8"/>
  <c r="AY4" i="7"/>
  <c r="AY6" i="7" s="1"/>
  <c r="AT7" i="7"/>
  <c r="AY5" i="6"/>
  <c r="AY26" i="5"/>
  <c r="AT31" i="5"/>
  <c r="AO28" i="19"/>
  <c r="AT14" i="19"/>
  <c r="AT27" i="19" s="1"/>
  <c r="AT4" i="19"/>
  <c r="AT10" i="19" s="1"/>
  <c r="AO11" i="19"/>
  <c r="AT30" i="2"/>
  <c r="AT35" i="2" s="1"/>
  <c r="AO36" i="2"/>
  <c r="AT18" i="2"/>
  <c r="G57" i="15"/>
  <c r="AT17" i="14"/>
  <c r="AT18" i="14" s="1"/>
  <c r="AY16" i="14"/>
  <c r="BD4" i="10"/>
  <c r="AY5" i="10"/>
  <c r="AY6" i="10" s="1"/>
  <c r="BD16" i="21"/>
  <c r="AY17" i="21"/>
  <c r="AY18" i="21" s="1"/>
  <c r="BD6" i="19"/>
  <c r="BD4" i="18"/>
  <c r="BD11" i="18" s="1"/>
  <c r="AY12" i="18"/>
  <c r="BD31" i="16"/>
  <c r="AY84" i="15"/>
  <c r="AY25" i="15"/>
  <c r="AO83" i="14"/>
  <c r="AO38" i="14"/>
  <c r="BD20" i="14"/>
  <c r="AY4" i="11"/>
  <c r="AT5" i="11"/>
  <c r="AT6" i="11" s="1"/>
  <c r="AT10" i="9"/>
  <c r="AO11" i="9"/>
  <c r="BI5" i="7"/>
  <c r="AT12" i="6"/>
  <c r="AT13" i="6" s="1"/>
  <c r="AY11" i="6"/>
  <c r="BI28" i="5"/>
  <c r="AY5" i="2"/>
  <c r="AY6" i="2" s="1"/>
  <c r="BD3" i="2"/>
  <c r="BD9" i="2"/>
  <c r="AY10" i="2"/>
  <c r="AY11" i="2" s="1"/>
  <c r="AT13" i="2"/>
  <c r="AO14" i="2"/>
  <c r="AO15" i="2" s="1"/>
  <c r="BI4" i="14" l="1"/>
  <c r="AY4" i="8"/>
  <c r="AT29" i="8"/>
  <c r="AT30" i="8" s="1"/>
  <c r="AT26" i="2"/>
  <c r="AT27" i="2" s="1"/>
  <c r="AY7" i="6"/>
  <c r="AY8" i="6" s="1"/>
  <c r="BD4" i="6"/>
  <c r="BD4" i="12"/>
  <c r="AY8" i="12"/>
  <c r="AY9" i="12" s="1"/>
  <c r="BD4" i="20"/>
  <c r="AY13" i="20"/>
  <c r="BD4" i="21"/>
  <c r="AY12" i="21"/>
  <c r="AY21" i="21"/>
  <c r="AT36" i="21"/>
  <c r="AT37" i="21" s="1"/>
  <c r="AY18" i="18"/>
  <c r="AY19" i="18" s="1"/>
  <c r="BD15" i="18"/>
  <c r="AY21" i="5"/>
  <c r="BD4" i="5"/>
  <c r="BD4" i="9"/>
  <c r="BD73" i="14"/>
  <c r="AY82" i="14"/>
  <c r="AY62" i="14"/>
  <c r="AT69" i="14"/>
  <c r="AT70" i="14" s="1"/>
  <c r="BD24" i="15"/>
  <c r="AY26" i="15"/>
  <c r="AY27" i="15" s="1"/>
  <c r="AY46" i="15"/>
  <c r="AT52" i="15"/>
  <c r="AT53" i="15" s="1"/>
  <c r="AY81" i="15"/>
  <c r="AT86" i="15"/>
  <c r="AT87" i="15" s="1"/>
  <c r="AY56" i="15"/>
  <c r="AT64" i="15"/>
  <c r="AT65" i="15" s="1"/>
  <c r="BD19" i="15"/>
  <c r="AY21" i="15"/>
  <c r="BD30" i="16"/>
  <c r="AY35" i="16"/>
  <c r="BD11" i="15"/>
  <c r="AY13" i="15"/>
  <c r="AY7" i="15"/>
  <c r="BD5" i="15"/>
  <c r="BN15" i="15"/>
  <c r="BN17" i="15" s="1"/>
  <c r="BN37" i="15"/>
  <c r="BI50" i="15"/>
  <c r="BD18" i="17"/>
  <c r="BD35" i="17" s="1"/>
  <c r="AY36" i="17"/>
  <c r="BS17" i="18"/>
  <c r="BS68" i="14"/>
  <c r="AY9" i="11"/>
  <c r="AT18" i="11"/>
  <c r="BN4" i="17"/>
  <c r="BI14" i="17"/>
  <c r="AY41" i="14"/>
  <c r="AY57" i="14" s="1"/>
  <c r="AT58" i="14"/>
  <c r="BD5" i="12"/>
  <c r="BD22" i="21"/>
  <c r="BD39" i="16"/>
  <c r="BD50" i="16" s="1"/>
  <c r="AY51" i="16"/>
  <c r="BD33" i="16"/>
  <c r="AY36" i="16"/>
  <c r="BD4" i="16"/>
  <c r="BD26" i="16" s="1"/>
  <c r="AY27" i="16"/>
  <c r="BD59" i="15"/>
  <c r="BD47" i="15"/>
  <c r="AY30" i="15"/>
  <c r="AY42" i="15" s="1"/>
  <c r="AT43" i="15"/>
  <c r="AY8" i="15"/>
  <c r="BD69" i="15"/>
  <c r="BD77" i="15" s="1"/>
  <c r="AY78" i="15"/>
  <c r="BD86" i="14"/>
  <c r="BD64" i="14"/>
  <c r="BD74" i="14"/>
  <c r="BD29" i="14"/>
  <c r="BD37" i="14" s="1"/>
  <c r="AY13" i="14"/>
  <c r="BD4" i="13"/>
  <c r="BD9" i="13" s="1"/>
  <c r="AY10" i="13"/>
  <c r="BD18" i="12"/>
  <c r="BI12" i="12"/>
  <c r="BI17" i="12" s="1"/>
  <c r="BI12" i="11"/>
  <c r="BD5" i="9"/>
  <c r="BI5" i="9" s="1"/>
  <c r="BD7" i="8"/>
  <c r="BD4" i="7"/>
  <c r="BD6" i="7" s="1"/>
  <c r="AY7" i="7"/>
  <c r="BD5" i="6"/>
  <c r="BD26" i="5"/>
  <c r="AY31" i="5"/>
  <c r="AY4" i="19"/>
  <c r="AY10" i="19" s="1"/>
  <c r="AT11" i="19"/>
  <c r="AT28" i="19"/>
  <c r="AY14" i="19"/>
  <c r="AY27" i="19" s="1"/>
  <c r="AY18" i="2"/>
  <c r="AY30" i="2"/>
  <c r="AY35" i="2" s="1"/>
  <c r="AT36" i="2"/>
  <c r="AY17" i="14"/>
  <c r="AY18" i="14" s="1"/>
  <c r="BD16" i="14"/>
  <c r="BI4" i="10"/>
  <c r="BD5" i="10"/>
  <c r="BD6" i="10" s="1"/>
  <c r="BD17" i="21"/>
  <c r="BD18" i="21" s="1"/>
  <c r="BI16" i="21"/>
  <c r="BI6" i="19"/>
  <c r="BI4" i="18"/>
  <c r="BI11" i="18" s="1"/>
  <c r="BD12" i="18"/>
  <c r="BI31" i="16"/>
  <c r="BD84" i="15"/>
  <c r="BD25" i="15"/>
  <c r="AT38" i="14"/>
  <c r="AT83" i="14"/>
  <c r="BI20" i="14"/>
  <c r="BD4" i="11"/>
  <c r="AY5" i="11"/>
  <c r="AY6" i="11" s="1"/>
  <c r="AY10" i="9"/>
  <c r="AT11" i="9"/>
  <c r="BN5" i="7"/>
  <c r="BS5" i="7" s="1"/>
  <c r="BD11" i="6"/>
  <c r="AY12" i="6"/>
  <c r="AY13" i="6" s="1"/>
  <c r="BN28" i="5"/>
  <c r="BS28" i="5" s="1"/>
  <c r="AY13" i="2"/>
  <c r="AT14" i="2"/>
  <c r="AT15" i="2" s="1"/>
  <c r="BI3" i="2"/>
  <c r="BD5" i="2"/>
  <c r="BD6" i="2" s="1"/>
  <c r="BD10" i="2"/>
  <c r="BD11" i="2" s="1"/>
  <c r="BI9" i="2"/>
  <c r="BI12" i="14" l="1"/>
  <c r="BN4" i="14"/>
  <c r="AY26" i="2"/>
  <c r="AY27" i="2" s="1"/>
  <c r="BI4" i="12"/>
  <c r="BD8" i="12"/>
  <c r="BD9" i="12" s="1"/>
  <c r="BD7" i="6"/>
  <c r="BD8" i="6" s="1"/>
  <c r="BI4" i="6"/>
  <c r="BI4" i="20"/>
  <c r="BD13" i="20"/>
  <c r="BD4" i="8"/>
  <c r="AY29" i="8"/>
  <c r="AY30" i="8" s="1"/>
  <c r="BD21" i="21"/>
  <c r="AY36" i="21"/>
  <c r="AY37" i="21" s="1"/>
  <c r="BI4" i="21"/>
  <c r="BD12" i="21"/>
  <c r="BD18" i="18"/>
  <c r="BD19" i="18" s="1"/>
  <c r="BI15" i="18"/>
  <c r="BD21" i="5"/>
  <c r="BI4" i="5"/>
  <c r="BI4" i="9"/>
  <c r="BD62" i="14"/>
  <c r="AY69" i="14"/>
  <c r="AY70" i="14" s="1"/>
  <c r="BI73" i="14"/>
  <c r="BD82" i="14"/>
  <c r="BD56" i="15"/>
  <c r="AY64" i="15"/>
  <c r="AY65" i="15" s="1"/>
  <c r="BD46" i="15"/>
  <c r="AY52" i="15"/>
  <c r="AY53" i="15" s="1"/>
  <c r="BI19" i="15"/>
  <c r="BD21" i="15"/>
  <c r="BD81" i="15"/>
  <c r="AY86" i="15"/>
  <c r="AY87" i="15" s="1"/>
  <c r="BI24" i="15"/>
  <c r="BD26" i="15"/>
  <c r="BD27" i="15" s="1"/>
  <c r="BI30" i="16"/>
  <c r="BD35" i="16"/>
  <c r="BD36" i="16" s="1"/>
  <c r="BI11" i="15"/>
  <c r="BD13" i="15"/>
  <c r="BD7" i="15"/>
  <c r="BD8" i="15" s="1"/>
  <c r="BI5" i="15"/>
  <c r="BS15" i="15"/>
  <c r="BS37" i="15"/>
  <c r="BN50" i="15"/>
  <c r="BI39" i="16"/>
  <c r="BI50" i="16" s="1"/>
  <c r="BD51" i="16"/>
  <c r="G17" i="18"/>
  <c r="G68" i="14"/>
  <c r="BD9" i="11"/>
  <c r="AY18" i="11"/>
  <c r="BS4" i="17"/>
  <c r="BN14" i="17"/>
  <c r="AY58" i="14"/>
  <c r="BD41" i="14"/>
  <c r="BD57" i="14" s="1"/>
  <c r="BI5" i="12"/>
  <c r="BI22" i="21"/>
  <c r="BI18" i="17"/>
  <c r="BI35" i="17" s="1"/>
  <c r="BD36" i="17"/>
  <c r="BI33" i="16"/>
  <c r="BI4" i="16"/>
  <c r="BI26" i="16" s="1"/>
  <c r="BD27" i="16"/>
  <c r="BI59" i="15"/>
  <c r="BI47" i="15"/>
  <c r="BD30" i="15"/>
  <c r="BD42" i="15" s="1"/>
  <c r="AY43" i="15"/>
  <c r="BI69" i="15"/>
  <c r="BI77" i="15" s="1"/>
  <c r="BD78" i="15"/>
  <c r="BI86" i="14"/>
  <c r="BI64" i="14"/>
  <c r="BI74" i="14"/>
  <c r="BI29" i="14"/>
  <c r="BI37" i="14" s="1"/>
  <c r="BD13" i="14"/>
  <c r="BI4" i="13"/>
  <c r="BI9" i="13" s="1"/>
  <c r="BD10" i="13"/>
  <c r="BI18" i="12"/>
  <c r="BN12" i="12"/>
  <c r="BN17" i="12" s="1"/>
  <c r="BN12" i="11"/>
  <c r="BI7" i="8"/>
  <c r="BI4" i="7"/>
  <c r="BI6" i="7" s="1"/>
  <c r="BD7" i="7"/>
  <c r="BI5" i="6"/>
  <c r="BI26" i="5"/>
  <c r="BD31" i="5"/>
  <c r="AY28" i="19"/>
  <c r="BD14" i="19"/>
  <c r="BD27" i="19" s="1"/>
  <c r="BD4" i="19"/>
  <c r="BD10" i="19" s="1"/>
  <c r="AY11" i="19"/>
  <c r="BD30" i="2"/>
  <c r="BD35" i="2" s="1"/>
  <c r="AY36" i="2"/>
  <c r="BD18" i="2"/>
  <c r="G5" i="7"/>
  <c r="G28" i="5"/>
  <c r="BD17" i="14"/>
  <c r="BD18" i="14" s="1"/>
  <c r="BI16" i="14"/>
  <c r="BI5" i="10"/>
  <c r="BI6" i="10" s="1"/>
  <c r="BN4" i="10"/>
  <c r="BS4" i="10" s="1"/>
  <c r="BN16" i="21"/>
  <c r="BS16" i="21" s="1"/>
  <c r="BI17" i="21"/>
  <c r="BI18" i="21" s="1"/>
  <c r="BN6" i="19"/>
  <c r="BS6" i="19" s="1"/>
  <c r="BN4" i="18"/>
  <c r="BN11" i="18" s="1"/>
  <c r="BI12" i="18"/>
  <c r="BN31" i="16"/>
  <c r="BS31" i="16" s="1"/>
  <c r="BI84" i="15"/>
  <c r="BI25" i="15"/>
  <c r="AY38" i="14"/>
  <c r="AY83" i="14"/>
  <c r="BN20" i="14"/>
  <c r="BS20" i="14" s="1"/>
  <c r="G20" i="14" s="1"/>
  <c r="BI4" i="11"/>
  <c r="BD5" i="11"/>
  <c r="BD6" i="11" s="1"/>
  <c r="AY11" i="9"/>
  <c r="BD12" i="6"/>
  <c r="BD13" i="6" s="1"/>
  <c r="BI11" i="6"/>
  <c r="BI10" i="2"/>
  <c r="BI11" i="2" s="1"/>
  <c r="BN9" i="2"/>
  <c r="BS9" i="2" s="1"/>
  <c r="BI5" i="2"/>
  <c r="BI6" i="2" s="1"/>
  <c r="BN3" i="2"/>
  <c r="BS3" i="2" s="1"/>
  <c r="BS5" i="2" s="1"/>
  <c r="BD13" i="2"/>
  <c r="AY14" i="2"/>
  <c r="AY15" i="2" s="1"/>
  <c r="BN12" i="14" l="1"/>
  <c r="BS4" i="14"/>
  <c r="BD26" i="2"/>
  <c r="BD27" i="2" s="1"/>
  <c r="BN4" i="20"/>
  <c r="BI13" i="20"/>
  <c r="BI7" i="6"/>
  <c r="BI8" i="6" s="1"/>
  <c r="BN4" i="6"/>
  <c r="BN4" i="12"/>
  <c r="BI8" i="12"/>
  <c r="BI9" i="12" s="1"/>
  <c r="BI4" i="8"/>
  <c r="BD29" i="8"/>
  <c r="BD30" i="8" s="1"/>
  <c r="BN4" i="21"/>
  <c r="BI12" i="21"/>
  <c r="BI21" i="21"/>
  <c r="BD36" i="21"/>
  <c r="BD37" i="21" s="1"/>
  <c r="BI18" i="18"/>
  <c r="BI19" i="18" s="1"/>
  <c r="BN15" i="18"/>
  <c r="BI21" i="5"/>
  <c r="BN4" i="5"/>
  <c r="BD10" i="9"/>
  <c r="BD11" i="9" s="1"/>
  <c r="BI10" i="9"/>
  <c r="BN4" i="9"/>
  <c r="BN73" i="14"/>
  <c r="BI82" i="14"/>
  <c r="BI62" i="14"/>
  <c r="BD69" i="14"/>
  <c r="BD70" i="14" s="1"/>
  <c r="BI81" i="15"/>
  <c r="BD86" i="15"/>
  <c r="BD87" i="15" s="1"/>
  <c r="BI46" i="15"/>
  <c r="BD52" i="15"/>
  <c r="BD53" i="15" s="1"/>
  <c r="G17" i="15"/>
  <c r="BS17" i="15"/>
  <c r="BN24" i="15"/>
  <c r="BI26" i="15"/>
  <c r="BI27" i="15" s="1"/>
  <c r="BN19" i="15"/>
  <c r="BI21" i="15"/>
  <c r="BI56" i="15"/>
  <c r="BD64" i="15"/>
  <c r="BD65" i="15" s="1"/>
  <c r="BN30" i="16"/>
  <c r="BI35" i="16"/>
  <c r="BI36" i="16" s="1"/>
  <c r="BN11" i="15"/>
  <c r="BI13" i="15"/>
  <c r="BI7" i="15"/>
  <c r="BI8" i="15" s="1"/>
  <c r="BN5" i="15"/>
  <c r="G15" i="15"/>
  <c r="C64" i="4" s="1"/>
  <c r="G37" i="15"/>
  <c r="BS50" i="15"/>
  <c r="BI9" i="11"/>
  <c r="BD18" i="11"/>
  <c r="BS14" i="17"/>
  <c r="G4" i="17"/>
  <c r="BD58" i="14"/>
  <c r="BI41" i="14"/>
  <c r="BI57" i="14" s="1"/>
  <c r="BN5" i="12"/>
  <c r="BS5" i="12" s="1"/>
  <c r="BN22" i="21"/>
  <c r="BS4" i="18"/>
  <c r="BS11" i="18" s="1"/>
  <c r="BN18" i="17"/>
  <c r="BN35" i="17" s="1"/>
  <c r="BI36" i="17"/>
  <c r="BN39" i="16"/>
  <c r="BN50" i="16" s="1"/>
  <c r="BI51" i="16"/>
  <c r="BN33" i="16"/>
  <c r="BN4" i="16"/>
  <c r="BN26" i="16" s="1"/>
  <c r="BI27" i="16"/>
  <c r="BN59" i="15"/>
  <c r="BN47" i="15"/>
  <c r="BI30" i="15"/>
  <c r="BI42" i="15" s="1"/>
  <c r="BD43" i="15"/>
  <c r="BN69" i="15"/>
  <c r="BN77" i="15" s="1"/>
  <c r="BI78" i="15"/>
  <c r="BN86" i="14"/>
  <c r="BN64" i="14"/>
  <c r="BN74" i="14"/>
  <c r="BN29" i="14"/>
  <c r="BN37" i="14" s="1"/>
  <c r="BI13" i="14"/>
  <c r="BN4" i="13"/>
  <c r="BN9" i="13" s="1"/>
  <c r="BI10" i="13"/>
  <c r="BS12" i="12"/>
  <c r="BS17" i="12" s="1"/>
  <c r="BN18" i="12"/>
  <c r="BS12" i="11"/>
  <c r="BN5" i="9"/>
  <c r="BN7" i="8"/>
  <c r="BI7" i="7"/>
  <c r="BN4" i="7"/>
  <c r="BN6" i="7" s="1"/>
  <c r="BN5" i="6"/>
  <c r="BN26" i="5"/>
  <c r="BI31" i="5"/>
  <c r="BI4" i="19"/>
  <c r="BI10" i="19" s="1"/>
  <c r="BD11" i="19"/>
  <c r="BD28" i="19"/>
  <c r="BI14" i="19"/>
  <c r="BI27" i="19" s="1"/>
  <c r="BI18" i="2"/>
  <c r="BI30" i="2"/>
  <c r="BI35" i="2" s="1"/>
  <c r="BD36" i="2"/>
  <c r="BS5" i="10"/>
  <c r="G4" i="10"/>
  <c r="G6" i="2"/>
  <c r="C56" i="4" s="1"/>
  <c r="BS6" i="2"/>
  <c r="G31" i="16"/>
  <c r="G6" i="19"/>
  <c r="G9" i="2"/>
  <c r="C54" i="4" s="1"/>
  <c r="BS10" i="2"/>
  <c r="BS17" i="21"/>
  <c r="G16" i="21"/>
  <c r="BI17" i="14"/>
  <c r="BI18" i="14" s="1"/>
  <c r="BN16" i="14"/>
  <c r="BS16" i="14" s="1"/>
  <c r="BN5" i="10"/>
  <c r="BN17" i="21"/>
  <c r="BN84" i="15"/>
  <c r="BS84" i="15" s="1"/>
  <c r="BN25" i="15"/>
  <c r="BD38" i="14"/>
  <c r="BD83" i="14"/>
  <c r="BI5" i="11"/>
  <c r="BI6" i="11" s="1"/>
  <c r="BN4" i="11"/>
  <c r="BS4" i="11" s="1"/>
  <c r="BI12" i="6"/>
  <c r="BI13" i="6" s="1"/>
  <c r="BN11" i="6"/>
  <c r="BS11" i="6" s="1"/>
  <c r="BD14" i="2"/>
  <c r="BD15" i="2" s="1"/>
  <c r="BI13" i="2"/>
  <c r="BN10" i="2"/>
  <c r="BN5" i="2"/>
  <c r="BS12" i="14" l="1"/>
  <c r="G4" i="14"/>
  <c r="BS4" i="12"/>
  <c r="BN8" i="12"/>
  <c r="BN9" i="12" s="1"/>
  <c r="BS4" i="20"/>
  <c r="BN13" i="20"/>
  <c r="BI26" i="2"/>
  <c r="BI27" i="2" s="1"/>
  <c r="BN4" i="8"/>
  <c r="BI29" i="8"/>
  <c r="BI30" i="8" s="1"/>
  <c r="BS4" i="6"/>
  <c r="BN7" i="6"/>
  <c r="BN21" i="21"/>
  <c r="BI36" i="21"/>
  <c r="BI37" i="21" s="1"/>
  <c r="BS4" i="21"/>
  <c r="BN12" i="21"/>
  <c r="BN18" i="18"/>
  <c r="BN19" i="18" s="1"/>
  <c r="BS15" i="18"/>
  <c r="BS4" i="5"/>
  <c r="BN21" i="5"/>
  <c r="BS4" i="9"/>
  <c r="BN62" i="14"/>
  <c r="BI69" i="14"/>
  <c r="BI70" i="14" s="1"/>
  <c r="BS73" i="14"/>
  <c r="BN82" i="14"/>
  <c r="BN56" i="15"/>
  <c r="BI64" i="15"/>
  <c r="BI65" i="15" s="1"/>
  <c r="BS24" i="15"/>
  <c r="BN26" i="15"/>
  <c r="BN46" i="15"/>
  <c r="BI52" i="15"/>
  <c r="BI53" i="15" s="1"/>
  <c r="BS19" i="15"/>
  <c r="BN21" i="15"/>
  <c r="BN81" i="15"/>
  <c r="BI86" i="15"/>
  <c r="BI87" i="15" s="1"/>
  <c r="BS30" i="16"/>
  <c r="BN35" i="16"/>
  <c r="BN36" i="16" s="1"/>
  <c r="BS11" i="15"/>
  <c r="BN13" i="15"/>
  <c r="BS5" i="15"/>
  <c r="BN7" i="15"/>
  <c r="BN8" i="15" s="1"/>
  <c r="G50" i="15"/>
  <c r="BN9" i="11"/>
  <c r="BI18" i="11"/>
  <c r="BN41" i="14"/>
  <c r="BN57" i="14" s="1"/>
  <c r="BI58" i="14"/>
  <c r="G5" i="12"/>
  <c r="E14" i="20"/>
  <c r="BS25" i="15"/>
  <c r="G4" i="18"/>
  <c r="BS22" i="21"/>
  <c r="BS18" i="17"/>
  <c r="BS35" i="17" s="1"/>
  <c r="BN36" i="17"/>
  <c r="BS39" i="16"/>
  <c r="BS50" i="16" s="1"/>
  <c r="BN51" i="16"/>
  <c r="BS33" i="16"/>
  <c r="BS4" i="16"/>
  <c r="BS26" i="16" s="1"/>
  <c r="BN27" i="16"/>
  <c r="BS59" i="15"/>
  <c r="BS47" i="15"/>
  <c r="BI43" i="15"/>
  <c r="BN30" i="15"/>
  <c r="BN42" i="15" s="1"/>
  <c r="BS69" i="15"/>
  <c r="BS77" i="15" s="1"/>
  <c r="BN78" i="15"/>
  <c r="BS86" i="14"/>
  <c r="BS64" i="14"/>
  <c r="BS74" i="14"/>
  <c r="BS29" i="14"/>
  <c r="BS37" i="14" s="1"/>
  <c r="BN13" i="14"/>
  <c r="BS4" i="13"/>
  <c r="BS9" i="13" s="1"/>
  <c r="BN10" i="13"/>
  <c r="G12" i="12"/>
  <c r="G12" i="11"/>
  <c r="BS5" i="9"/>
  <c r="BS7" i="8"/>
  <c r="BS4" i="7"/>
  <c r="BN7" i="7"/>
  <c r="BS5" i="6"/>
  <c r="BS26" i="5"/>
  <c r="BN31" i="5"/>
  <c r="BI28" i="19"/>
  <c r="BN14" i="19"/>
  <c r="BN27" i="19" s="1"/>
  <c r="BN4" i="19"/>
  <c r="BN10" i="19" s="1"/>
  <c r="BI11" i="19"/>
  <c r="E15" i="17"/>
  <c r="F3" i="17"/>
  <c r="G3" i="17" s="1"/>
  <c r="F3" i="21"/>
  <c r="G3" i="21" s="1"/>
  <c r="E13" i="21"/>
  <c r="F3" i="20"/>
  <c r="BN30" i="2"/>
  <c r="BN35" i="2" s="1"/>
  <c r="BI36" i="2"/>
  <c r="BN18" i="2"/>
  <c r="G6" i="10"/>
  <c r="C58" i="4" s="1"/>
  <c r="BS6" i="10"/>
  <c r="G11" i="6"/>
  <c r="BS12" i="6"/>
  <c r="BS17" i="14"/>
  <c r="G16" i="14"/>
  <c r="G12" i="18"/>
  <c r="C38" i="4" s="1"/>
  <c r="BS12" i="18"/>
  <c r="G11" i="2"/>
  <c r="BS11" i="2"/>
  <c r="G18" i="21"/>
  <c r="C66" i="4" s="1"/>
  <c r="BS18" i="21"/>
  <c r="G4" i="11"/>
  <c r="BS5" i="11"/>
  <c r="G84" i="15"/>
  <c r="BN17" i="14"/>
  <c r="BN6" i="10"/>
  <c r="BN18" i="21"/>
  <c r="BN12" i="18"/>
  <c r="BI38" i="14"/>
  <c r="BI83" i="14"/>
  <c r="BN5" i="11"/>
  <c r="BN12" i="6"/>
  <c r="BN6" i="2"/>
  <c r="BN11" i="2"/>
  <c r="BN13" i="2"/>
  <c r="BS13" i="2" s="1"/>
  <c r="BI14" i="2"/>
  <c r="BI15" i="2" s="1"/>
  <c r="BN26" i="2" l="1"/>
  <c r="G4" i="20"/>
  <c r="BS13" i="20"/>
  <c r="BS7" i="6"/>
  <c r="BS8" i="6" s="1"/>
  <c r="G4" i="6"/>
  <c r="BS4" i="8"/>
  <c r="BN29" i="8"/>
  <c r="BN30" i="8" s="1"/>
  <c r="F14" i="20"/>
  <c r="G3" i="20"/>
  <c r="G4" i="12"/>
  <c r="BS8" i="12"/>
  <c r="G9" i="12" s="1"/>
  <c r="C42" i="4" s="1"/>
  <c r="BS12" i="21"/>
  <c r="G4" i="21"/>
  <c r="BS21" i="21"/>
  <c r="BN36" i="21"/>
  <c r="BN37" i="21" s="1"/>
  <c r="BS18" i="18"/>
  <c r="G15" i="18"/>
  <c r="G4" i="5"/>
  <c r="BS21" i="5"/>
  <c r="BN10" i="9"/>
  <c r="BS10" i="9"/>
  <c r="G4" i="9"/>
  <c r="BS82" i="14"/>
  <c r="G73" i="14"/>
  <c r="BS62" i="14"/>
  <c r="BN69" i="14"/>
  <c r="BN70" i="14" s="1"/>
  <c r="G21" i="15"/>
  <c r="BS21" i="15"/>
  <c r="G19" i="15"/>
  <c r="C65" i="4" s="1"/>
  <c r="BS26" i="15"/>
  <c r="BS27" i="15" s="1"/>
  <c r="G24" i="15"/>
  <c r="BS81" i="15"/>
  <c r="BN86" i="15"/>
  <c r="BS46" i="15"/>
  <c r="BN52" i="15"/>
  <c r="BN53" i="15" s="1"/>
  <c r="BS56" i="15"/>
  <c r="BN64" i="15"/>
  <c r="BN65" i="15" s="1"/>
  <c r="G30" i="16"/>
  <c r="BS35" i="16"/>
  <c r="G11" i="15"/>
  <c r="C63" i="4" s="1"/>
  <c r="BS13" i="15"/>
  <c r="G13" i="15"/>
  <c r="BS7" i="15"/>
  <c r="G5" i="15"/>
  <c r="BS9" i="11"/>
  <c r="BN18" i="11"/>
  <c r="G4" i="7"/>
  <c r="BS6" i="7"/>
  <c r="BS41" i="14"/>
  <c r="BS57" i="14" s="1"/>
  <c r="BN58" i="14"/>
  <c r="BS9" i="12"/>
  <c r="G25" i="15"/>
  <c r="G22" i="21"/>
  <c r="H21" i="4"/>
  <c r="G18" i="17"/>
  <c r="G39" i="16"/>
  <c r="G33" i="16"/>
  <c r="G4" i="16"/>
  <c r="G59" i="15"/>
  <c r="G47" i="15"/>
  <c r="BS30" i="15"/>
  <c r="BS42" i="15" s="1"/>
  <c r="BN43" i="15"/>
  <c r="G69" i="15"/>
  <c r="G86" i="14"/>
  <c r="G64" i="14"/>
  <c r="G74" i="14"/>
  <c r="G29" i="14"/>
  <c r="G4" i="13"/>
  <c r="BS18" i="12"/>
  <c r="G18" i="12"/>
  <c r="C34" i="4" s="1"/>
  <c r="G5" i="9"/>
  <c r="G7" i="8"/>
  <c r="G5" i="6"/>
  <c r="G26" i="5"/>
  <c r="BS31" i="5"/>
  <c r="BS4" i="19"/>
  <c r="BS10" i="19" s="1"/>
  <c r="BN11" i="19"/>
  <c r="BS14" i="19"/>
  <c r="BS27" i="19" s="1"/>
  <c r="BN28" i="19"/>
  <c r="F15" i="17"/>
  <c r="F13" i="21"/>
  <c r="E19" i="11"/>
  <c r="F8" i="11"/>
  <c r="G8" i="11" s="1"/>
  <c r="F3" i="5"/>
  <c r="G3" i="5" s="1"/>
  <c r="E22" i="5"/>
  <c r="BS18" i="2"/>
  <c r="BS26" i="2" s="1"/>
  <c r="BS30" i="2"/>
  <c r="BS35" i="2" s="1"/>
  <c r="BN36" i="2"/>
  <c r="G13" i="6"/>
  <c r="C57" i="4" s="1"/>
  <c r="BS13" i="6"/>
  <c r="G18" i="14"/>
  <c r="C60" i="4" s="1"/>
  <c r="BS18" i="14"/>
  <c r="BS14" i="2"/>
  <c r="G13" i="2"/>
  <c r="G6" i="11"/>
  <c r="C59" i="4" s="1"/>
  <c r="BS6" i="11"/>
  <c r="BN18" i="14"/>
  <c r="BN8" i="6"/>
  <c r="BN87" i="15"/>
  <c r="BN27" i="15"/>
  <c r="BN6" i="11"/>
  <c r="BN13" i="6"/>
  <c r="BN14" i="2"/>
  <c r="G27" i="15" l="1"/>
  <c r="C47" i="4" s="1"/>
  <c r="G4" i="8"/>
  <c r="BS29" i="8"/>
  <c r="BS30" i="8" s="1"/>
  <c r="G21" i="21"/>
  <c r="BS36" i="21"/>
  <c r="BS37" i="21" s="1"/>
  <c r="G19" i="18"/>
  <c r="C52" i="4" s="1"/>
  <c r="BS19" i="18"/>
  <c r="BS69" i="14"/>
  <c r="G70" i="14" s="1"/>
  <c r="C35" i="4" s="1"/>
  <c r="G62" i="14"/>
  <c r="G46" i="15"/>
  <c r="BS52" i="15"/>
  <c r="G53" i="15" s="1"/>
  <c r="C27" i="4" s="1"/>
  <c r="G56" i="15"/>
  <c r="BS64" i="15"/>
  <c r="G65" i="15" s="1"/>
  <c r="C18" i="4" s="1"/>
  <c r="G81" i="15"/>
  <c r="BS86" i="15"/>
  <c r="G87" i="15" s="1"/>
  <c r="C36" i="4" s="1"/>
  <c r="G9" i="11"/>
  <c r="BS18" i="11"/>
  <c r="G41" i="14"/>
  <c r="BS53" i="15"/>
  <c r="G8" i="6"/>
  <c r="C41" i="4" s="1"/>
  <c r="D17" i="22"/>
  <c r="BS36" i="17"/>
  <c r="G36" i="17"/>
  <c r="C20" i="4" s="1"/>
  <c r="BS51" i="16"/>
  <c r="G51" i="16"/>
  <c r="C37" i="4" s="1"/>
  <c r="BS36" i="16"/>
  <c r="G36" i="16"/>
  <c r="G27" i="16"/>
  <c r="C8" i="4" s="1"/>
  <c r="BS27" i="16"/>
  <c r="C46" i="4"/>
  <c r="G30" i="15"/>
  <c r="BS8" i="15"/>
  <c r="G8" i="15"/>
  <c r="C45" i="4" s="1"/>
  <c r="G78" i="15"/>
  <c r="C28" i="4" s="1"/>
  <c r="BS78" i="15"/>
  <c r="G13" i="14"/>
  <c r="C16" i="4" s="1"/>
  <c r="BS13" i="14"/>
  <c r="G10" i="13"/>
  <c r="C43" i="4" s="1"/>
  <c r="BS10" i="13"/>
  <c r="G7" i="7"/>
  <c r="C33" i="4" s="1"/>
  <c r="BS7" i="7"/>
  <c r="G14" i="19"/>
  <c r="G4" i="19"/>
  <c r="I19" i="4"/>
  <c r="C15" i="22" s="1"/>
  <c r="E15" i="22" s="1"/>
  <c r="P15" i="17"/>
  <c r="Z15" i="17"/>
  <c r="AE15" i="17"/>
  <c r="U15" i="17"/>
  <c r="AJ15" i="17"/>
  <c r="AO15" i="17"/>
  <c r="AT15" i="17"/>
  <c r="AY15" i="17"/>
  <c r="BD15" i="17"/>
  <c r="BI15" i="17"/>
  <c r="G15" i="17"/>
  <c r="C19" i="4" s="1"/>
  <c r="BN15" i="17"/>
  <c r="BS15" i="17"/>
  <c r="I29" i="4"/>
  <c r="C25" i="22" s="1"/>
  <c r="E25" i="22" s="1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9" i="4" s="1"/>
  <c r="I21" i="4"/>
  <c r="C17" i="22" s="1"/>
  <c r="Z14" i="20"/>
  <c r="U14" i="20"/>
  <c r="P14" i="20"/>
  <c r="AE14" i="20"/>
  <c r="AJ14" i="20"/>
  <c r="AO14" i="20"/>
  <c r="AT14" i="20"/>
  <c r="AY14" i="20"/>
  <c r="BD14" i="20"/>
  <c r="G14" i="20"/>
  <c r="C21" i="4" s="1"/>
  <c r="BS14" i="20"/>
  <c r="BN14" i="20"/>
  <c r="F19" i="11"/>
  <c r="F22" i="5"/>
  <c r="G30" i="2"/>
  <c r="G27" i="2"/>
  <c r="C14" i="4" s="1"/>
  <c r="G18" i="2"/>
  <c r="G38" i="14"/>
  <c r="C17" i="4" s="1"/>
  <c r="BS38" i="14"/>
  <c r="G83" i="14"/>
  <c r="C25" i="4" s="1"/>
  <c r="BS83" i="14"/>
  <c r="G15" i="2"/>
  <c r="C55" i="4" s="1"/>
  <c r="BS15" i="2"/>
  <c r="G11" i="9"/>
  <c r="C24" i="4" s="1"/>
  <c r="BS11" i="9"/>
  <c r="BN38" i="14"/>
  <c r="BN83" i="14"/>
  <c r="BN11" i="9"/>
  <c r="BN15" i="2"/>
  <c r="BN27" i="2"/>
  <c r="U22" i="14"/>
  <c r="G30" i="8" l="1"/>
  <c r="C10" i="4" s="1"/>
  <c r="BS65" i="15"/>
  <c r="BS70" i="14"/>
  <c r="G37" i="21"/>
  <c r="C22" i="4" s="1"/>
  <c r="BS87" i="15"/>
  <c r="G58" i="14"/>
  <c r="C11" i="4" s="1"/>
  <c r="BS58" i="14"/>
  <c r="E17" i="22"/>
  <c r="C48" i="4"/>
  <c r="G43" i="15"/>
  <c r="C26" i="4" s="1"/>
  <c r="BS43" i="15"/>
  <c r="BS27" i="2"/>
  <c r="BS11" i="19"/>
  <c r="G11" i="19"/>
  <c r="C39" i="4" s="1"/>
  <c r="BS28" i="19"/>
  <c r="G28" i="19"/>
  <c r="C12" i="4" s="1"/>
  <c r="U19" i="11"/>
  <c r="I15" i="4"/>
  <c r="C11" i="22" s="1"/>
  <c r="E11" i="22" s="1"/>
  <c r="P19" i="11"/>
  <c r="Z19" i="11"/>
  <c r="AE19" i="11"/>
  <c r="AJ19" i="11"/>
  <c r="AO19" i="11"/>
  <c r="AT19" i="11"/>
  <c r="AY19" i="11"/>
  <c r="BD19" i="11"/>
  <c r="BI19" i="11"/>
  <c r="BN19" i="11"/>
  <c r="G19" i="11"/>
  <c r="C15" i="4" s="1"/>
  <c r="BS19" i="11"/>
  <c r="U22" i="5"/>
  <c r="P22" i="5"/>
  <c r="I7" i="4"/>
  <c r="Z22" i="5"/>
  <c r="AE22" i="5"/>
  <c r="AJ22" i="5"/>
  <c r="AO22" i="5"/>
  <c r="AT22" i="5"/>
  <c r="AY22" i="5"/>
  <c r="BD22" i="5"/>
  <c r="BI22" i="5"/>
  <c r="G22" i="5"/>
  <c r="C7" i="4" s="1"/>
  <c r="BN22" i="5"/>
  <c r="BS22" i="5"/>
  <c r="G36" i="2"/>
  <c r="C31" i="4" s="1"/>
  <c r="BS36" i="2"/>
  <c r="Z21" i="14"/>
  <c r="C3" i="22" l="1"/>
  <c r="AO22" i="14"/>
  <c r="AT21" i="14"/>
  <c r="Z22" i="14"/>
  <c r="AE21" i="14"/>
  <c r="AY21" i="14" l="1"/>
  <c r="AT22" i="14"/>
  <c r="AJ22" i="14"/>
  <c r="AE22" i="14"/>
  <c r="BD21" i="14" l="1"/>
  <c r="AY22" i="14"/>
  <c r="BI21" i="14" l="1"/>
  <c r="BD22" i="14"/>
  <c r="BN21" i="14" l="1"/>
  <c r="BS21" i="14" s="1"/>
  <c r="BS22" i="14" s="1"/>
  <c r="BI22" i="14"/>
  <c r="G22" i="14" l="1"/>
  <c r="C61" i="4" s="1"/>
  <c r="BN22" i="14"/>
  <c r="AJ22" i="11"/>
  <c r="AJ26" i="11" l="1"/>
  <c r="AJ27" i="11" s="1"/>
  <c r="AO22" i="11"/>
  <c r="AO26" i="11" s="1"/>
  <c r="AO27" i="11" s="1"/>
  <c r="AT22" i="11" l="1"/>
  <c r="AT26" i="11" s="1"/>
  <c r="AT27" i="11" s="1"/>
  <c r="AY22" i="11" l="1"/>
  <c r="AY26" i="11" s="1"/>
  <c r="AY27" i="11" s="1"/>
  <c r="BD22" i="11" l="1"/>
  <c r="BD26" i="11" s="1"/>
  <c r="BD27" i="11" s="1"/>
  <c r="BI22" i="11" l="1"/>
  <c r="BI26" i="11" s="1"/>
  <c r="BI27" i="11" s="1"/>
  <c r="E32" i="5"/>
  <c r="F24" i="5"/>
  <c r="G24" i="5" s="1"/>
  <c r="BN22" i="11" l="1"/>
  <c r="BN26" i="11" s="1"/>
  <c r="BN27" i="11" s="1"/>
  <c r="F32" i="5"/>
  <c r="BS22" i="11" l="1"/>
  <c r="BS26" i="11" s="1"/>
  <c r="BS27" i="11" s="1"/>
  <c r="BD32" i="5"/>
  <c r="BS32" i="5"/>
  <c r="AY32" i="5"/>
  <c r="G32" i="5"/>
  <c r="C32" i="4" s="1"/>
  <c r="AE32" i="5"/>
  <c r="AO32" i="5"/>
  <c r="U32" i="5"/>
  <c r="AJ32" i="5"/>
  <c r="Z32" i="5"/>
  <c r="BN32" i="5"/>
  <c r="BI32" i="5"/>
  <c r="AT32" i="5"/>
  <c r="P32" i="5"/>
  <c r="I32" i="4"/>
  <c r="G27" i="11" l="1"/>
  <c r="G22" i="11"/>
  <c r="I70" i="4"/>
  <c r="C28" i="22"/>
  <c r="E28" i="22" s="1"/>
  <c r="U91" i="14" l="1"/>
  <c r="U92" i="14" s="1"/>
  <c r="P93" i="14"/>
  <c r="Z91" i="14" l="1"/>
  <c r="Z92" i="14" s="1"/>
  <c r="U93" i="14"/>
  <c r="AE91" i="14" l="1"/>
  <c r="AE92" i="14" s="1"/>
  <c r="Z93" i="14"/>
  <c r="AJ91" i="14" l="1"/>
  <c r="AJ92" i="14" s="1"/>
  <c r="AE93" i="14"/>
  <c r="AO91" i="14" l="1"/>
  <c r="AO92" i="14" s="1"/>
  <c r="AJ93" i="14"/>
  <c r="AT91" i="14" l="1"/>
  <c r="AT92" i="14" s="1"/>
  <c r="AO93" i="14"/>
  <c r="AY91" i="14" l="1"/>
  <c r="AY92" i="14" s="1"/>
  <c r="AT93" i="14"/>
  <c r="BD91" i="14" l="1"/>
  <c r="BD92" i="14" s="1"/>
  <c r="AY93" i="14"/>
  <c r="BI91" i="14" l="1"/>
  <c r="BI92" i="14" s="1"/>
  <c r="BD93" i="14"/>
  <c r="BN91" i="14" l="1"/>
  <c r="BN92" i="14" s="1"/>
  <c r="BI93" i="14"/>
  <c r="BS91" i="14" l="1"/>
  <c r="BS92" i="14" s="1"/>
  <c r="BN93" i="14"/>
  <c r="G91" i="14" l="1"/>
  <c r="BS93" i="14" l="1"/>
  <c r="G93" i="14"/>
  <c r="C44" i="4" s="1"/>
  <c r="H16" i="4"/>
  <c r="D12" i="22" l="1"/>
  <c r="E12" i="22" s="1"/>
  <c r="BI14" i="20"/>
  <c r="I22" i="5"/>
  <c r="G7" i="4" s="1"/>
  <c r="H7" i="4" s="1"/>
  <c r="D3" i="22" s="1"/>
  <c r="E3" i="22" s="1"/>
  <c r="BI11" i="9"/>
  <c r="P19" i="18"/>
  <c r="D46" i="4"/>
  <c r="G70" i="4" l="1"/>
  <c r="D70" i="4"/>
  <c r="F46" i="4"/>
  <c r="E46" i="4"/>
  <c r="H46" i="4" l="1"/>
  <c r="E70" i="4"/>
  <c r="K46" i="4"/>
  <c r="K70" i="4" s="1"/>
  <c r="F70" i="4"/>
  <c r="D42" i="22" l="1"/>
  <c r="E42" i="22" s="1"/>
  <c r="H70" i="4"/>
  <c r="C70" i="4" s="1"/>
</calcChain>
</file>

<file path=xl/sharedStrings.xml><?xml version="1.0" encoding="utf-8"?>
<sst xmlns="http://schemas.openxmlformats.org/spreadsheetml/2006/main" count="2031" uniqueCount="471">
  <si>
    <t xml:space="preserve">Portland  </t>
    <phoneticPr fontId="0" type="noConversion"/>
  </si>
  <si>
    <t>Fidlers</t>
  </si>
  <si>
    <t>Hot Springs</t>
  </si>
  <si>
    <t>Wild Hogs</t>
  </si>
  <si>
    <t>Lightning Bugs</t>
  </si>
  <si>
    <t>NEW MEXICO</t>
  </si>
  <si>
    <t>A.H.O.</t>
  </si>
  <si>
    <t xml:space="preserve">Loco  </t>
  </si>
  <si>
    <t xml:space="preserve">Magnolia Commodores  </t>
    <phoneticPr fontId="0" type="noConversion"/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</si>
  <si>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</si>
  <si>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</si>
  <si>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</si>
  <si>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</si>
  <si>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</si>
  <si>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Tail Gators</t>
  </si>
  <si>
    <t>Kagan Kuzins</t>
    <phoneticPr fontId="0" type="noConversion"/>
  </si>
  <si>
    <t>Scratch Ankle</t>
  </si>
  <si>
    <t>VIN Corry</t>
    <phoneticPr fontId="0" type="noConversion"/>
  </si>
  <si>
    <t>Moshannon Valley</t>
  </si>
  <si>
    <t xml:space="preserve">Racine  </t>
    <phoneticPr fontId="0" type="noConversion"/>
  </si>
  <si>
    <t xml:space="preserve">MT K.I.A.M.I.A. </t>
    <phoneticPr fontId="0" type="noConversion"/>
  </si>
  <si>
    <t>M-Snakes</t>
  </si>
  <si>
    <t xml:space="preserve">Pelicans </t>
  </si>
  <si>
    <t xml:space="preserve">North Shore Witch </t>
    <phoneticPr fontId="0" type="noConversion"/>
  </si>
  <si>
    <t>Back Biters</t>
  </si>
  <si>
    <t>Wat-O-Ma</t>
  </si>
  <si>
    <t>Lazy Bug</t>
    <phoneticPr fontId="0" type="noConversion"/>
  </si>
  <si>
    <t>Buku Dinky Dau</t>
    <phoneticPr fontId="9" type="noConversion"/>
  </si>
  <si>
    <t>Short Circuit</t>
  </si>
  <si>
    <t xml:space="preserve">Brush Apes </t>
    <phoneticPr fontId="0" type="noConversion"/>
  </si>
  <si>
    <t>Rose Hub</t>
  </si>
  <si>
    <t>Boweevil</t>
  </si>
  <si>
    <t xml:space="preserve">Perrisites </t>
  </si>
  <si>
    <t>Spartan</t>
    <phoneticPr fontId="0" type="noConversion"/>
  </si>
  <si>
    <t>Seam Traveler</t>
  </si>
  <si>
    <t>Ronnie's Ruffriders</t>
  </si>
  <si>
    <t xml:space="preserve">Snakie State </t>
    <phoneticPr fontId="0" type="noConversion"/>
  </si>
  <si>
    <t xml:space="preserve">Slate Belt </t>
    <phoneticPr fontId="9" type="noConversion"/>
  </si>
  <si>
    <t>Red River Spud Bugs</t>
  </si>
  <si>
    <t>Sy Paw</t>
  </si>
  <si>
    <t xml:space="preserve">Vin Bloom </t>
    <phoneticPr fontId="9" type="noConversion"/>
  </si>
  <si>
    <t>Cucaracha</t>
  </si>
  <si>
    <t>NLM</t>
  </si>
  <si>
    <t>N/R</t>
  </si>
  <si>
    <r>
      <t>Duces Wild</t>
    </r>
    <r>
      <rPr>
        <b/>
        <sz val="10"/>
        <rFont val="Arial"/>
        <family val="2"/>
      </rPr>
      <t xml:space="preserve"> </t>
    </r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</si>
  <si>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</si>
  <si>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</si>
  <si>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</si>
  <si>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</si>
  <si>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</si>
  <si>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</si>
  <si>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</si>
  <si>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</si>
  <si>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</si>
  <si>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</si>
  <si>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</si>
  <si>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</si>
  <si>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Vin Midd</t>
  </si>
  <si>
    <t>Mar</t>
  </si>
  <si>
    <t>Stump Juicers</t>
  </si>
  <si>
    <t>WEST VIRGINIA</t>
  </si>
  <si>
    <t xml:space="preserve">Kroix Krabs </t>
  </si>
  <si>
    <t>Corn Cob</t>
  </si>
  <si>
    <t>Nor Ken Tuck</t>
  </si>
  <si>
    <t>NORTH DAKOTA</t>
  </si>
  <si>
    <t>Jan</t>
  </si>
  <si>
    <t>Feb</t>
  </si>
  <si>
    <t>Ax Pickers</t>
  </si>
  <si>
    <t>Vin Ridge Runners</t>
  </si>
  <si>
    <t>R. E. Vogan</t>
  </si>
  <si>
    <t>GRAND</t>
  </si>
  <si>
    <t>Heart of America</t>
  </si>
  <si>
    <t>Scratching 36</t>
  </si>
  <si>
    <t>Per Cent</t>
  </si>
  <si>
    <t>New</t>
  </si>
  <si>
    <t>Vin Agar Douche</t>
  </si>
  <si>
    <t>Scratch Me</t>
  </si>
  <si>
    <t>Valley Coots</t>
    <phoneticPr fontId="9" type="noConversion"/>
  </si>
  <si>
    <t xml:space="preserve">Bug Out </t>
    <phoneticPr fontId="0" type="noConversion"/>
  </si>
  <si>
    <t>Cheyenne Flyway</t>
  </si>
  <si>
    <t>CALIFORNIA</t>
  </si>
  <si>
    <t>Crawdads</t>
  </si>
  <si>
    <t>PT #</t>
  </si>
  <si>
    <t>Post</t>
  </si>
  <si>
    <t xml:space="preserve">Dune Bugs   </t>
    <phoneticPr fontId="0" type="noConversion"/>
  </si>
  <si>
    <t>Timber Toppers</t>
  </si>
  <si>
    <t xml:space="preserve">Sacajawea </t>
    <phoneticPr fontId="0" type="noConversion"/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</si>
  <si>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</si>
  <si>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</si>
  <si>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</si>
  <si>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</si>
  <si>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</si>
  <si>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</si>
  <si>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Capitol City</t>
  </si>
  <si>
    <t>Nov</t>
  </si>
  <si>
    <t>Dec</t>
  </si>
  <si>
    <t>Lunar Tics</t>
  </si>
  <si>
    <t>NORTH CAROLINA</t>
  </si>
  <si>
    <t xml:space="preserve">Mixed Breed  </t>
  </si>
  <si>
    <t>Quota</t>
  </si>
  <si>
    <t>Engle Bug</t>
  </si>
  <si>
    <t xml:space="preserve">Glacier Park </t>
    <phoneticPr fontId="0" type="noConversion"/>
  </si>
  <si>
    <t xml:space="preserve">Crotch Bunnies </t>
  </si>
  <si>
    <t xml:space="preserve">Vin Wee Kin Doo  </t>
    <phoneticPr fontId="0" type="noConversion"/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</si>
  <si>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</si>
  <si>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</si>
  <si>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 xml:space="preserve">King Fish </t>
    <phoneticPr fontId="9" type="noConversion"/>
  </si>
  <si>
    <t>Dawg Patch</t>
  </si>
  <si>
    <t>Gopher</t>
  </si>
  <si>
    <t>Trench Rats</t>
  </si>
  <si>
    <t xml:space="preserve">Kuripots </t>
  </si>
  <si>
    <t>Galloping Domino</t>
  </si>
  <si>
    <t>SOUTH CAROLINA</t>
  </si>
  <si>
    <t xml:space="preserve">Vin Maggies Drawers  </t>
    <phoneticPr fontId="0" type="noConversion"/>
  </si>
  <si>
    <t xml:space="preserve">Jack-A-Lope </t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</si>
  <si>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</si>
  <si>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</si>
  <si>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</si>
  <si>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</si>
  <si>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</si>
  <si>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</si>
  <si>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Misfits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</si>
  <si>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</si>
  <si>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</si>
  <si>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</si>
  <si>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</si>
  <si>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</si>
  <si>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</si>
  <si>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</si>
  <si>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U Ont To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</si>
  <si>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</si>
  <si>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</si>
  <si>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</si>
  <si>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Big Gamble</t>
    <phoneticPr fontId="9" type="noConversion"/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</si>
  <si>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</si>
  <si>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</si>
  <si>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</si>
  <si>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</si>
  <si>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</si>
  <si>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</si>
  <si>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</si>
  <si>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</si>
  <si>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</si>
  <si>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Lousy</t>
  </si>
  <si>
    <t>Mad City</t>
    <phoneticPr fontId="0" type="noConversion"/>
  </si>
  <si>
    <t>La Fayette Nits</t>
  </si>
  <si>
    <t>Da-Lec-Ity</t>
  </si>
  <si>
    <t>Frei</t>
  </si>
  <si>
    <t>IDAHO</t>
  </si>
  <si>
    <t>ALASKA</t>
  </si>
  <si>
    <t>Big Sioux Ticks</t>
    <phoneticPr fontId="0" type="noConversion"/>
  </si>
  <si>
    <t>Ouch</t>
  </si>
  <si>
    <t>LOUISIANA</t>
  </si>
  <si>
    <t>Bugeaters</t>
  </si>
  <si>
    <t xml:space="preserve">Plaster Paris </t>
    <phoneticPr fontId="0" type="noConversion"/>
  </si>
  <si>
    <t xml:space="preserve">  </t>
    <phoneticPr fontId="9" type="noConversion"/>
  </si>
  <si>
    <t xml:space="preserve">Chinchies </t>
  </si>
  <si>
    <t>Jul</t>
  </si>
  <si>
    <t>Transplant</t>
  </si>
  <si>
    <t>Heap Good</t>
  </si>
  <si>
    <t>Bellyachers</t>
    <phoneticPr fontId="9" type="noConversion"/>
  </si>
  <si>
    <t>MAL</t>
    <phoneticPr fontId="9" type="noConversion"/>
  </si>
  <si>
    <t>GEORGIA</t>
  </si>
  <si>
    <t>WASHINGTON</t>
  </si>
  <si>
    <t>Withlacoochee</t>
  </si>
  <si>
    <t xml:space="preserve">Fudduckers 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</si>
  <si>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</si>
  <si>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</si>
  <si>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</si>
  <si>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</si>
  <si>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</si>
  <si>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</si>
  <si>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DC</t>
  </si>
  <si>
    <t>Sho Crabers</t>
  </si>
  <si>
    <t xml:space="preserve">Maple Shade Bombers 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</si>
  <si>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</si>
  <si>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</si>
  <si>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</si>
  <si>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</si>
  <si>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</si>
  <si>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</si>
  <si>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</si>
  <si>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 xml:space="preserve">F - Troop </t>
  </si>
  <si>
    <t>Cont</t>
  </si>
  <si>
    <t xml:space="preserve">Sandlappers </t>
    <phoneticPr fontId="0" type="noConversion"/>
  </si>
  <si>
    <t>Mt. Pediculosis</t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</si>
  <si>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</si>
  <si>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</si>
  <si>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</si>
  <si>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</si>
  <si>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r>
      <t>White Mule</t>
    </r>
    <r>
      <rPr>
        <b/>
        <sz val="10"/>
        <rFont val="Arial"/>
        <family val="2"/>
      </rPr>
      <t xml:space="preserve"> </t>
    </r>
  </si>
  <si>
    <t>Yurabum</t>
  </si>
  <si>
    <t>Till I Cum</t>
  </si>
  <si>
    <t>Moo-Moo</t>
  </si>
  <si>
    <t>DELAWARE</t>
  </si>
  <si>
    <t xml:space="preserve">57 Varieties  </t>
    <phoneticPr fontId="0" type="noConversion"/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</si>
  <si>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</si>
  <si>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</si>
  <si>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</si>
  <si>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</si>
  <si>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</si>
  <si>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</si>
  <si>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</si>
  <si>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 xml:space="preserve">Sleeping Giant </t>
    <phoneticPr fontId="0" type="noConversion"/>
  </si>
  <si>
    <t>Horney Bug</t>
  </si>
  <si>
    <t>Gem State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</si>
  <si>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</si>
  <si>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</si>
  <si>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</si>
  <si>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</si>
  <si>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</si>
  <si>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</si>
  <si>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</si>
  <si>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</si>
  <si>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 xml:space="preserve">Sparta </t>
    <phoneticPr fontId="0" type="noConversion"/>
  </si>
  <si>
    <t>Warrant</t>
  </si>
  <si>
    <t>Vin Benedictine</t>
  </si>
  <si>
    <t xml:space="preserve">Rimrock </t>
  </si>
  <si>
    <t>Catfish</t>
  </si>
  <si>
    <t xml:space="preserve">Last - Reb - Cap  </t>
    <phoneticPr fontId="0" type="noConversion"/>
  </si>
  <si>
    <t>Roving</t>
  </si>
  <si>
    <t>Second Chance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</si>
  <si>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</si>
  <si>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</si>
  <si>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</si>
  <si>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</si>
  <si>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</si>
  <si>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Zipper</t>
  </si>
  <si>
    <t>Ocean View Toads</t>
  </si>
  <si>
    <t>WISCONSIN</t>
  </si>
  <si>
    <t>Sanafu</t>
    <phoneticPr fontId="0" type="noConversion"/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</si>
  <si>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</si>
  <si>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</si>
  <si>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</si>
  <si>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</si>
  <si>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 xml:space="preserve">Hollow Legs </t>
  </si>
  <si>
    <t>Gator</t>
  </si>
  <si>
    <t>Kuto</t>
  </si>
  <si>
    <t xml:space="preserve">Mealy Bugs </t>
  </si>
  <si>
    <t xml:space="preserve">Hub Bugs  </t>
    <phoneticPr fontId="0" type="noConversion"/>
  </si>
  <si>
    <t xml:space="preserve">Foxes </t>
    <phoneticPr fontId="0" type="noConversion"/>
  </si>
  <si>
    <t>Three Rivers</t>
  </si>
  <si>
    <t>Cape May Goodies</t>
  </si>
  <si>
    <t>Tornado</t>
    <phoneticPr fontId="0" type="noConversion"/>
  </si>
  <si>
    <t>Vin Brest</t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</si>
  <si>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</si>
  <si>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</si>
  <si>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</si>
  <si>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</si>
  <si>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</si>
  <si>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</si>
  <si>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Mozark</t>
  </si>
  <si>
    <t>Charles Petty</t>
  </si>
  <si>
    <t>ARKANSAS</t>
  </si>
  <si>
    <t xml:space="preserve">Lebkuchen </t>
  </si>
  <si>
    <t>Leaky Beer Hill</t>
  </si>
  <si>
    <t>Stinkey</t>
  </si>
  <si>
    <t>Gremlin</t>
  </si>
  <si>
    <t>ILLINOIS</t>
  </si>
  <si>
    <t>Rodents</t>
  </si>
  <si>
    <t>Walk-N-Dandruf</t>
  </si>
  <si>
    <t xml:space="preserve">Sand Fleas  </t>
    <phoneticPr fontId="0" type="noConversion"/>
  </si>
  <si>
    <t>Creek Crawlers</t>
  </si>
  <si>
    <t>Top Notch Tent</t>
  </si>
  <si>
    <t>Pick - Em</t>
  </si>
  <si>
    <t>KANSAS</t>
  </si>
  <si>
    <t>Tri-Cities</t>
  </si>
  <si>
    <t>PACIFIC AREAS</t>
  </si>
  <si>
    <t xml:space="preserve">Forty-Niners  </t>
  </si>
  <si>
    <t xml:space="preserve">Mule Tail </t>
  </si>
  <si>
    <t xml:space="preserve">Sloco-Beavers </t>
  </si>
  <si>
    <t>Kan-Doo</t>
  </si>
  <si>
    <t>Twee Tooty 2</t>
  </si>
  <si>
    <t xml:space="preserve">Virginia Beach Coots </t>
  </si>
  <si>
    <t>Uncompahgre</t>
  </si>
  <si>
    <t xml:space="preserve">Red Feather </t>
  </si>
  <si>
    <t>Crystal Bugs</t>
  </si>
  <si>
    <t xml:space="preserve">Midway Mites </t>
  </si>
  <si>
    <t>Apr</t>
  </si>
  <si>
    <t xml:space="preserve">Jet Fleas 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</si>
  <si>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</si>
  <si>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</si>
  <si>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</si>
  <si>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</si>
  <si>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</si>
  <si>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</si>
  <si>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</si>
  <si>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</si>
  <si>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Sandburrs</t>
  </si>
  <si>
    <t>Wudnikol</t>
  </si>
  <si>
    <t>Chuckanut</t>
  </si>
  <si>
    <t>Middle Bugs</t>
  </si>
  <si>
    <t>Yuta Hay</t>
  </si>
  <si>
    <t>Huchie Kuchie</t>
  </si>
  <si>
    <t>Pine Beetle</t>
  </si>
  <si>
    <t>SUPREME Pup Tent</t>
  </si>
  <si>
    <t>Rogue Runners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</si>
  <si>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</si>
  <si>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</si>
  <si>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</si>
  <si>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</si>
  <si>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</si>
  <si>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</si>
  <si>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</si>
  <si>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</si>
  <si>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</si>
  <si>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t>Gamecock</t>
  </si>
  <si>
    <t>Cotton Pickers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</si>
  <si>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</si>
  <si>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 xml:space="preserve">Bog Bugs </t>
    <phoneticPr fontId="0" type="noConversion"/>
  </si>
  <si>
    <t xml:space="preserve">Bologna  </t>
    <phoneticPr fontId="0" type="noConversion"/>
  </si>
  <si>
    <t>Del-Val</t>
  </si>
  <si>
    <t>Uckishe</t>
  </si>
  <si>
    <t>Vin Guadal Bulge</t>
  </si>
  <si>
    <t>Dood It</t>
  </si>
  <si>
    <t>Apollo</t>
  </si>
  <si>
    <t>NEW YORK</t>
  </si>
  <si>
    <t>Vin Cain</t>
  </si>
  <si>
    <t>Vin Twas MJM</t>
  </si>
  <si>
    <t>Block Buster</t>
  </si>
  <si>
    <t>NEW JERSEY</t>
  </si>
  <si>
    <t>P.O.W.</t>
  </si>
  <si>
    <t xml:space="preserve">Lucky  37 </t>
    <phoneticPr fontId="9" type="noConversion"/>
  </si>
  <si>
    <t>Slot Junkie</t>
  </si>
  <si>
    <t>Muff Rats</t>
  </si>
  <si>
    <t>Makoli Mites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</si>
  <si>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</si>
  <si>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</si>
  <si>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</si>
  <si>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</si>
  <si>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</si>
  <si>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</si>
  <si>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</si>
  <si>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Pine Ticks</t>
  </si>
  <si>
    <t>(PROV)</t>
  </si>
  <si>
    <t>Pup Tents</t>
  </si>
  <si>
    <t>Ho Tai</t>
    <phoneticPr fontId="9" type="noConversion"/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</si>
  <si>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</si>
  <si>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</si>
  <si>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</si>
  <si>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</si>
  <si>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Lucky' Leven</t>
  </si>
  <si>
    <t>Minnetonka</t>
  </si>
  <si>
    <t>White Sands</t>
  </si>
  <si>
    <t xml:space="preserve">89'ERS </t>
  </si>
  <si>
    <t>*</t>
  </si>
  <si>
    <t>Ho-Be Hoboes</t>
  </si>
  <si>
    <t xml:space="preserve">Scratch Cats </t>
    <phoneticPr fontId="9" type="noConversion"/>
  </si>
  <si>
    <t>MAL</t>
    <phoneticPr fontId="9" type="noConversion"/>
  </si>
  <si>
    <t>TEXAS</t>
  </si>
  <si>
    <t xml:space="preserve">El Paso </t>
    <phoneticPr fontId="0" type="noConversion"/>
  </si>
  <si>
    <t>Yellow Banks</t>
    <phoneticPr fontId="0" type="noConversion"/>
  </si>
  <si>
    <t>Achieved 100%</t>
  </si>
  <si>
    <t>Moonshine</t>
  </si>
  <si>
    <t>Kimchi Katz</t>
  </si>
  <si>
    <t>Cumberlands</t>
  </si>
  <si>
    <t xml:space="preserve">Timber  </t>
    <phoneticPr fontId="0" type="noConversion"/>
  </si>
  <si>
    <t>Sunuppers</t>
  </si>
  <si>
    <t xml:space="preserve">Edwin W. Jahr  </t>
    <phoneticPr fontId="9" type="noConversion"/>
  </si>
  <si>
    <t>Huaco</t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</si>
  <si>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</si>
  <si>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</si>
  <si>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</si>
  <si>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</si>
  <si>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</si>
  <si>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</si>
  <si>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</si>
  <si>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</si>
  <si>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</si>
  <si>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</si>
  <si>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</si>
  <si>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</si>
  <si>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Bigrock</t>
    <phoneticPr fontId="9" type="noConversion"/>
  </si>
  <si>
    <t xml:space="preserve">Minn-Chipps  </t>
    <phoneticPr fontId="0" type="noConversion"/>
  </si>
  <si>
    <t>Let's Do It</t>
  </si>
  <si>
    <t>Tumbling Bug</t>
  </si>
  <si>
    <t xml:space="preserve">Why-Not-Minot  </t>
  </si>
  <si>
    <t xml:space="preserve">Bismarck - Mandan </t>
  </si>
  <si>
    <t>Vin Tokay</t>
  </si>
  <si>
    <t>TARFU</t>
  </si>
  <si>
    <t xml:space="preserve">L S M F T   </t>
  </si>
  <si>
    <t>KAY</t>
  </si>
  <si>
    <t>Rowdy Rebels</t>
  </si>
  <si>
    <t>MASSACHUSETTS 14</t>
  </si>
  <si>
    <t>MASSACHUSETTS 34</t>
  </si>
  <si>
    <t xml:space="preserve">1000 Nits </t>
  </si>
  <si>
    <t>Chuck Hole</t>
  </si>
  <si>
    <t>Hickory Nuts</t>
  </si>
  <si>
    <t xml:space="preserve">Vin Lucky </t>
  </si>
  <si>
    <t xml:space="preserve">Wild "Bill" Cody </t>
  </si>
  <si>
    <t>ALABAMA 13</t>
  </si>
  <si>
    <t>Westside Piojitos</t>
  </si>
  <si>
    <t>Monmouth County</t>
  </si>
  <si>
    <t>EUROPE</t>
  </si>
  <si>
    <r>
      <t>Cotton Bowl</t>
    </r>
    <r>
      <rPr>
        <b/>
        <sz val="10"/>
        <rFont val="Arial"/>
        <family val="2"/>
      </rPr>
      <t xml:space="preserve"> </t>
    </r>
  </si>
  <si>
    <t>Vin Absinthe</t>
  </si>
  <si>
    <t>May</t>
  </si>
  <si>
    <t>Nwalkao-High Pot</t>
  </si>
  <si>
    <t xml:space="preserve">Flea Circus </t>
  </si>
  <si>
    <t xml:space="preserve">Wharf Rats </t>
  </si>
  <si>
    <t xml:space="preserve">Rushmore </t>
  </si>
  <si>
    <t xml:space="preserve">Flatlands </t>
  </si>
  <si>
    <t xml:space="preserve">Vigilante </t>
  </si>
  <si>
    <t xml:space="preserve">Only The Strong </t>
  </si>
  <si>
    <t xml:space="preserve">Richeys  </t>
  </si>
  <si>
    <t>Gold Division (1000 +)</t>
  </si>
  <si>
    <t>Standing</t>
  </si>
  <si>
    <t>Silver Division (600-999)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</si>
  <si>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</si>
  <si>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</si>
  <si>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</si>
  <si>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</si>
  <si>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</si>
  <si>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</si>
  <si>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IOWA 16</t>
  </si>
  <si>
    <t>Wild Bunch</t>
  </si>
  <si>
    <t>Crotch Crickets</t>
  </si>
  <si>
    <t>Hodag-Icehole</t>
  </si>
  <si>
    <t>Malolos Verdun</t>
  </si>
  <si>
    <t xml:space="preserve">Semo Swampers </t>
  </si>
  <si>
    <t>Hellgate  Nits</t>
  </si>
  <si>
    <t xml:space="preserve">River Rats </t>
  </si>
  <si>
    <t xml:space="preserve">Rose Bugs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</si>
  <si>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</si>
  <si>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</si>
  <si>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</si>
  <si>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</si>
  <si>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</si>
  <si>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</si>
  <si>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</si>
  <si>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Coal Center</t>
  </si>
  <si>
    <t>Son's of the Beaches</t>
  </si>
  <si>
    <t>Lee-Si-Bugs</t>
  </si>
  <si>
    <t>Cedar Bugs</t>
  </si>
  <si>
    <t>Schuylkill</t>
  </si>
  <si>
    <t xml:space="preserve">MAL </t>
  </si>
  <si>
    <t>Tarheels</t>
  </si>
  <si>
    <t>Mullets</t>
  </si>
  <si>
    <t>DDT</t>
  </si>
  <si>
    <t xml:space="preserve">GOLD DIVISION </t>
  </si>
  <si>
    <t xml:space="preserve">SILVER DIVISION </t>
  </si>
  <si>
    <t xml:space="preserve">RED DIVISION </t>
  </si>
  <si>
    <t xml:space="preserve">WHITE DIVISION </t>
  </si>
  <si>
    <t xml:space="preserve">BLUE DIVISION </t>
  </si>
  <si>
    <t xml:space="preserve">GREEN DIVISION </t>
  </si>
  <si>
    <t xml:space="preserve">PROVISIONAL GRAND DIVISION </t>
  </si>
  <si>
    <t>Duck Pluckers</t>
  </si>
  <si>
    <t>Mighty Pinatubo</t>
  </si>
  <si>
    <t>Wanderors</t>
  </si>
  <si>
    <t>MASSACHUSETTS 52</t>
  </si>
  <si>
    <t>Justaskme</t>
  </si>
  <si>
    <t>Rocky Top</t>
  </si>
  <si>
    <t>Current Life</t>
  </si>
  <si>
    <t>Start Life</t>
  </si>
  <si>
    <t>PY Total</t>
  </si>
  <si>
    <t>NEVADA 2</t>
  </si>
  <si>
    <t>NEVADA 3</t>
  </si>
  <si>
    <t>NEVADA 5</t>
  </si>
  <si>
    <t>General Wayne</t>
  </si>
  <si>
    <t>Telas Potgas</t>
  </si>
  <si>
    <t>Beaver Patrol</t>
  </si>
  <si>
    <t>WEST VIRGINIA 6</t>
  </si>
  <si>
    <t>Queen City Fliers</t>
  </si>
  <si>
    <t>Crater Lake Louse's</t>
  </si>
  <si>
    <t>Scratchin' Dutchmen</t>
  </si>
  <si>
    <t>Red River Rats</t>
  </si>
  <si>
    <t>Gloucester County</t>
  </si>
  <si>
    <t>2017*</t>
  </si>
  <si>
    <t>2016-2017 Membership Report</t>
  </si>
  <si>
    <t xml:space="preserve">   , </t>
  </si>
  <si>
    <t>Newaygo Twitchers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</si>
</sst>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sz val="11"/>
      <color indexed="10"/>
      <name val="Calibri"/>
    </font>
    <font>
      <sz val="11"/>
      <name val="Calibri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3">
    <xf numFmtId="0" fontId="0" fillId="0" borderId="0" xfId="0"/>
    <xf numFmtId="0" fontId="0" fillId="0" borderId="5" xfId="0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Border="1"/>
    <xf numFmtId="0" fontId="2" fillId="0" borderId="5" xfId="0" applyFont="1" applyBorder="1"/>
    <xf numFmtId="0" fontId="0" fillId="0" borderId="5" xfId="0" applyFill="1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0" fillId="0" borderId="5" xfId="0" quotePrefix="1" applyFill="1" applyBorder="1" applyAlignment="1" applyProtection="1">
      <alignment horizontal="left"/>
    </xf>
    <xf numFmtId="0" fontId="0" fillId="0" borderId="5" xfId="0" applyFill="1" applyBorder="1" applyAlignment="1" applyProtection="1"/>
    <xf numFmtId="0" fontId="4" fillId="0" borderId="5" xfId="0" applyFont="1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5" xfId="0" quotePrefix="1" applyFill="1" applyBorder="1" applyAlignment="1">
      <alignment horizontal="left"/>
    </xf>
    <xf numFmtId="0" fontId="4" fillId="0" borderId="5" xfId="0" applyFont="1" applyFill="1" applyBorder="1"/>
    <xf numFmtId="0" fontId="0" fillId="0" borderId="1" xfId="0" applyFill="1" applyBorder="1" applyAlignment="1">
      <alignment horizontal="center"/>
    </xf>
    <xf numFmtId="0" fontId="0" fillId="0" borderId="7" xfId="0" applyBorder="1"/>
    <xf numFmtId="0" fontId="0" fillId="0" borderId="5" xfId="1" applyNumberFormat="1" applyFont="1" applyFill="1" applyBorder="1"/>
    <xf numFmtId="0" fontId="0" fillId="0" borderId="5" xfId="0" applyFill="1" applyBorder="1" applyAlignment="1">
      <alignment vertical="center"/>
    </xf>
    <xf numFmtId="0" fontId="0" fillId="0" borderId="5" xfId="0" quotePrefix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0" xfId="0" applyFill="1" applyBorder="1"/>
    <xf numFmtId="0" fontId="2" fillId="0" borderId="5" xfId="0" applyFont="1" applyFill="1" applyBorder="1"/>
    <xf numFmtId="10" fontId="0" fillId="0" borderId="5" xfId="0" applyNumberFormat="1" applyFill="1" applyBorder="1"/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0" fillId="0" borderId="13" xfId="0" applyBorder="1"/>
    <xf numFmtId="0" fontId="0" fillId="0" borderId="5" xfId="1" applyNumberFormat="1" applyFont="1" applyFill="1" applyBorder="1" applyAlignment="1"/>
    <xf numFmtId="0" fontId="5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5" xfId="1" applyNumberFormat="1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Protection="1">
      <protection locked="0"/>
    </xf>
    <xf numFmtId="0" fontId="2" fillId="0" borderId="0" xfId="0" applyFont="1" applyBorder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" xfId="0" applyFill="1" applyBorder="1"/>
    <xf numFmtId="0" fontId="0" fillId="0" borderId="15" xfId="0" applyBorder="1"/>
    <xf numFmtId="10" fontId="0" fillId="0" borderId="0" xfId="0" applyNumberFormat="1" applyBorder="1"/>
    <xf numFmtId="0" fontId="0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3" xfId="0" applyBorder="1" applyProtection="1"/>
    <xf numFmtId="10" fontId="0" fillId="0" borderId="5" xfId="0" applyNumberFormat="1" applyBorder="1" applyProtection="1"/>
    <xf numFmtId="0" fontId="2" fillId="0" borderId="0" xfId="0" applyFont="1" applyFill="1" applyBorder="1"/>
    <xf numFmtId="0" fontId="2" fillId="0" borderId="6" xfId="0" applyFont="1" applyFill="1" applyBorder="1"/>
    <xf numFmtId="0" fontId="12" fillId="0" borderId="5" xfId="0" applyFont="1" applyFill="1" applyBorder="1" applyProtection="1">
      <protection locked="0"/>
    </xf>
    <xf numFmtId="0" fontId="4" fillId="0" borderId="5" xfId="0" quotePrefix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10" fontId="0" fillId="0" borderId="1" xfId="0" applyNumberFormat="1" applyFill="1" applyBorder="1"/>
    <xf numFmtId="0" fontId="4" fillId="0" borderId="1" xfId="1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Protection="1">
      <protection locked="0"/>
    </xf>
    <xf numFmtId="0" fontId="0" fillId="0" borderId="11" xfId="0" applyFill="1" applyBorder="1"/>
    <xf numFmtId="0" fontId="0" fillId="0" borderId="1" xfId="0" applyFill="1" applyBorder="1" applyAlignment="1" applyProtection="1"/>
    <xf numFmtId="0" fontId="0" fillId="0" borderId="5" xfId="1" applyNumberFormat="1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4" fillId="0" borderId="5" xfId="0" applyFont="1" applyFill="1" applyBorder="1" applyAlignment="1">
      <alignment vertical="center"/>
    </xf>
    <xf numFmtId="0" fontId="4" fillId="0" borderId="5" xfId="1" applyNumberFormat="1" applyFont="1" applyFill="1" applyBorder="1"/>
    <xf numFmtId="10" fontId="0" fillId="0" borderId="0" xfId="0" applyNumberFormat="1" applyFill="1" applyBorder="1"/>
    <xf numFmtId="0" fontId="0" fillId="0" borderId="5" xfId="0" applyFill="1" applyBorder="1" applyAlignment="1">
      <alignment horizontal="center" vertical="center"/>
    </xf>
    <xf numFmtId="0" fontId="0" fillId="0" borderId="5" xfId="1" applyNumberFormat="1" applyFont="1" applyFill="1" applyBorder="1" applyAlignment="1">
      <alignment vertical="center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10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1" xfId="0" applyFont="1" applyFill="1" applyBorder="1"/>
    <xf numFmtId="0" fontId="14" fillId="0" borderId="1" xfId="0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Fill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Fill="1"/>
    <xf numFmtId="0" fontId="0" fillId="0" borderId="0" xfId="0" applyFill="1" applyProtection="1">
      <protection locked="0"/>
    </xf>
    <xf numFmtId="0" fontId="0" fillId="0" borderId="5" xfId="0" applyNumberFormat="1" applyBorder="1" applyProtection="1"/>
    <xf numFmtId="0" fontId="0" fillId="0" borderId="8" xfId="0" applyFill="1" applyBorder="1"/>
    <xf numFmtId="0" fontId="0" fillId="0" borderId="8" xfId="0" applyFill="1" applyBorder="1" applyProtection="1">
      <protection locked="0"/>
    </xf>
    <xf numFmtId="0" fontId="4" fillId="0" borderId="5" xfId="0" quotePrefix="1" applyFont="1" applyFill="1" applyBorder="1" applyAlignment="1">
      <alignment horizontal="left"/>
    </xf>
    <xf numFmtId="0" fontId="10" fillId="0" borderId="5" xfId="0" applyFont="1" applyFill="1" applyBorder="1"/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8" xfId="1" applyNumberFormat="1" applyFont="1" applyFill="1" applyBorder="1"/>
    <xf numFmtId="0" fontId="7" fillId="0" borderId="5" xfId="1" applyNumberFormat="1" applyFont="1" applyFill="1" applyBorder="1"/>
    <xf numFmtId="0" fontId="4" fillId="0" borderId="5" xfId="1" applyNumberFormat="1" applyFont="1" applyFill="1" applyBorder="1" applyAlignment="1">
      <alignment vertical="center"/>
    </xf>
    <xf numFmtId="0" fontId="0" fillId="0" borderId="1" xfId="1" applyNumberFormat="1" applyFont="1" applyFill="1" applyBorder="1" applyAlignment="1"/>
    <xf numFmtId="0" fontId="5" fillId="0" borderId="5" xfId="1" applyNumberFormat="1" applyFont="1" applyFill="1" applyBorder="1"/>
    <xf numFmtId="0" fontId="0" fillId="0" borderId="5" xfId="0" quotePrefix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8" xfId="0" quotePrefix="1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0" fillId="0" borderId="8" xfId="0" applyFill="1" applyBorder="1" applyProtection="1"/>
    <xf numFmtId="0" fontId="7" fillId="0" borderId="5" xfId="0" applyFont="1" applyFill="1" applyBorder="1"/>
    <xf numFmtId="0" fontId="11" fillId="0" borderId="5" xfId="0" applyFont="1" applyFill="1" applyBorder="1" applyProtection="1">
      <protection locked="0"/>
    </xf>
    <xf numFmtId="0" fontId="4" fillId="0" borderId="5" xfId="1" applyNumberFormat="1" applyFont="1" applyFill="1" applyBorder="1" applyAlignment="1"/>
    <xf numFmtId="0" fontId="0" fillId="0" borderId="1" xfId="0" applyFill="1" applyBorder="1" applyAlignment="1" applyProtection="1">
      <alignment horizontal="center"/>
      <protection locked="0"/>
    </xf>
    <xf numFmtId="0" fontId="15" fillId="0" borderId="5" xfId="0" applyFont="1" applyFill="1" applyBorder="1"/>
    <xf numFmtId="0" fontId="14" fillId="0" borderId="5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4" fillId="0" borderId="5" xfId="1" applyNumberFormat="1" applyFont="1" applyFill="1" applyBorder="1" applyProtection="1">
      <protection locked="0"/>
    </xf>
    <xf numFmtId="0" fontId="14" fillId="0" borderId="5" xfId="0" applyFont="1" applyFill="1" applyBorder="1"/>
    <xf numFmtId="0" fontId="14" fillId="0" borderId="0" xfId="0" applyFont="1" applyFill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0" fillId="12" borderId="5" xfId="0" applyFill="1" applyBorder="1"/>
    <xf numFmtId="0" fontId="0" fillId="0" borderId="14" xfId="0" applyFill="1" applyBorder="1" applyAlignment="1">
      <alignment vertical="center"/>
    </xf>
    <xf numFmtId="1" fontId="0" fillId="0" borderId="5" xfId="0" applyNumberFormat="1" applyFill="1" applyBorder="1"/>
    <xf numFmtId="1" fontId="0" fillId="12" borderId="5" xfId="0" applyNumberFormat="1" applyFill="1" applyBorder="1"/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6" xfId="0" applyFont="1" applyBorder="1" applyAlignment="1">
      <alignment wrapText="1"/>
    </xf>
    <xf numFmtId="1" fontId="0" fillId="0" borderId="1" xfId="0" applyNumberFormat="1" applyFill="1" applyBorder="1"/>
    <xf numFmtId="1" fontId="2" fillId="0" borderId="0" xfId="0" applyNumberFormat="1" applyFont="1" applyBorder="1"/>
    <xf numFmtId="1" fontId="2" fillId="0" borderId="6" xfId="0" applyNumberFormat="1" applyFont="1" applyFill="1" applyBorder="1" applyAlignment="1">
      <alignment horizontal="center" wrapText="1"/>
    </xf>
    <xf numFmtId="1" fontId="0" fillId="0" borderId="1" xfId="0" applyNumberFormat="1" applyBorder="1"/>
    <xf numFmtId="1" fontId="0" fillId="0" borderId="0" xfId="0" applyNumberFormat="1" applyFill="1" applyBorder="1"/>
    <xf numFmtId="1" fontId="0" fillId="0" borderId="0" xfId="0" applyNumberFormat="1" applyFill="1"/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1" fontId="14" fillId="0" borderId="5" xfId="0" applyNumberFormat="1" applyFont="1" applyFill="1" applyBorder="1" applyProtection="1">
      <protection locked="0"/>
    </xf>
    <xf numFmtId="1" fontId="0" fillId="0" borderId="0" xfId="0" applyNumberFormat="1" applyBorder="1"/>
    <xf numFmtId="1" fontId="0" fillId="0" borderId="14" xfId="0" applyNumberFormat="1" applyFill="1" applyBorder="1"/>
    <xf numFmtId="1" fontId="0" fillId="0" borderId="8" xfId="0" applyNumberFormat="1" applyFill="1" applyBorder="1" applyProtection="1">
      <protection locked="0"/>
    </xf>
    <xf numFmtId="1" fontId="0" fillId="0" borderId="5" xfId="0" applyNumberFormat="1" applyBorder="1"/>
    <xf numFmtId="1" fontId="0" fillId="0" borderId="5" xfId="0" applyNumberFormat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/>
    <xf numFmtId="1" fontId="0" fillId="0" borderId="10" xfId="0" applyNumberFormat="1" applyFill="1" applyBorder="1"/>
    <xf numFmtId="1" fontId="0" fillId="0" borderId="16" xfId="0" applyNumberFormat="1" applyBorder="1"/>
    <xf numFmtId="1" fontId="0" fillId="0" borderId="5" xfId="0" applyNumberFormat="1" applyFill="1" applyBorder="1" applyAlignment="1">
      <alignment horizontal="right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30" xfId="0" applyFill="1" applyBorder="1"/>
    <xf numFmtId="0" fontId="0" fillId="0" borderId="10" xfId="0" applyFill="1" applyBorder="1"/>
    <xf numFmtId="0" fontId="0" fillId="0" borderId="5" xfId="0" quotePrefix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/>
    </xf>
    <xf numFmtId="0" fontId="0" fillId="0" borderId="1" xfId="1" applyNumberFormat="1" applyFont="1" applyFill="1" applyBorder="1" applyProtection="1">
      <protection locked="0"/>
    </xf>
    <xf numFmtId="0" fontId="0" fillId="0" borderId="1" xfId="0" applyFill="1" applyBorder="1" applyProtection="1"/>
    <xf numFmtId="0" fontId="2" fillId="12" borderId="5" xfId="0" applyFont="1" applyFill="1" applyBorder="1"/>
    <xf numFmtId="0" fontId="0" fillId="12" borderId="5" xfId="0" applyFill="1" applyBorder="1" applyAlignment="1">
      <alignment horizontal="center"/>
    </xf>
    <xf numFmtId="0" fontId="0" fillId="12" borderId="5" xfId="1" applyNumberFormat="1" applyFont="1" applyFill="1" applyBorder="1"/>
    <xf numFmtId="10" fontId="0" fillId="12" borderId="5" xfId="0" applyNumberFormat="1" applyFill="1" applyBorder="1"/>
    <xf numFmtId="1" fontId="0" fillId="12" borderId="1" xfId="0" applyNumberFormat="1" applyFill="1" applyBorder="1"/>
    <xf numFmtId="1" fontId="0" fillId="12" borderId="5" xfId="0" applyNumberFormat="1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0" fillId="12" borderId="0" xfId="0" applyFill="1"/>
    <xf numFmtId="0" fontId="0" fillId="12" borderId="5" xfId="0" applyFill="1" applyBorder="1" applyAlignment="1" applyProtection="1">
      <alignment horizontal="center"/>
      <protection locked="0"/>
    </xf>
    <xf numFmtId="10" fontId="0" fillId="12" borderId="1" xfId="0" applyNumberFormat="1" applyFill="1" applyBorder="1"/>
    <xf numFmtId="0" fontId="0" fillId="12" borderId="1" xfId="0" applyFill="1" applyBorder="1" applyProtection="1">
      <protection locked="0"/>
    </xf>
    <xf numFmtId="0" fontId="4" fillId="12" borderId="5" xfId="0" applyFont="1" applyFill="1" applyBorder="1" applyProtection="1">
      <protection locked="0"/>
    </xf>
    <xf numFmtId="0" fontId="4" fillId="12" borderId="5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8" borderId="1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8"/>
  <sheetViews>
    <sheetView zoomScale="150" zoomScaleNormal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8" sqref="L8"/>
    </sheetView>
  </sheetViews>
  <sheetFormatPr defaultColWidth="8.85546875" defaultRowHeight="15" x14ac:dyDescent="0.25"/>
  <cols>
    <col min="1" max="1" width="10.5703125" bestFit="1" customWidth="1"/>
    <col min="2" max="2" width="17.85546875" bestFit="1" customWidth="1"/>
    <col min="3" max="3" width="4.42578125" customWidth="1"/>
    <col min="4" max="4" width="6.42578125" hidden="1" customWidth="1"/>
    <col min="5" max="5" width="5.42578125" bestFit="1" customWidth="1"/>
    <col min="6" max="6" width="5.140625" bestFit="1" customWidth="1"/>
    <col min="7" max="7" width="8.28515625" bestFit="1" customWidth="1"/>
    <col min="8" max="8" width="7.140625" style="162" bestFit="1" customWidth="1"/>
    <col min="9" max="9" width="7.7109375" style="162" bestFit="1" customWidth="1"/>
    <col min="10" max="10" width="5" customWidth="1"/>
    <col min="11" max="11" width="5.42578125" style="39" customWidth="1"/>
    <col min="12" max="12" width="8.140625" style="39" customWidth="1"/>
    <col min="13" max="13" width="3" customWidth="1"/>
    <col min="14" max="15" width="2.85546875" customWidth="1"/>
    <col min="16" max="16" width="7.7109375" customWidth="1"/>
    <col min="17" max="17" width="3.85546875" customWidth="1"/>
    <col min="18" max="18" width="3" customWidth="1"/>
    <col min="19" max="20" width="2.85546875" customWidth="1"/>
    <col min="21" max="21" width="7.140625" customWidth="1"/>
    <col min="22" max="22" width="2.85546875" customWidth="1"/>
    <col min="23" max="23" width="3" customWidth="1"/>
    <col min="24" max="24" width="2.85546875" customWidth="1"/>
    <col min="25" max="25" width="3" customWidth="1"/>
    <col min="26" max="26" width="7.1406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5546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5546875" customWidth="1"/>
    <col min="45" max="45" width="2.85546875" customWidth="1"/>
    <col min="46" max="46" width="8" customWidth="1"/>
    <col min="47" max="47" width="2.85546875" customWidth="1"/>
    <col min="48" max="48" width="3" customWidth="1"/>
    <col min="49" max="49" width="3.85546875" customWidth="1"/>
    <col min="50" max="50" width="2.85546875" customWidth="1"/>
    <col min="51" max="51" width="8.140625" customWidth="1"/>
    <col min="52" max="53" width="2.85546875" customWidth="1"/>
    <col min="54" max="54" width="3.85546875" customWidth="1"/>
    <col min="55" max="55" width="3" customWidth="1"/>
    <col min="56" max="56" width="8.140625" customWidth="1"/>
    <col min="57" max="57" width="3" customWidth="1"/>
    <col min="58" max="58" width="2.85546875" customWidth="1"/>
    <col min="59" max="59" width="3.85546875" customWidth="1"/>
    <col min="60" max="60" width="2.85546875" customWidth="1"/>
    <col min="61" max="61" width="8.140625" customWidth="1"/>
    <col min="62" max="62" width="3" customWidth="1"/>
    <col min="63" max="63" width="2.85546875" customWidth="1"/>
    <col min="64" max="64" width="3.85546875" customWidth="1"/>
    <col min="65" max="65" width="3" customWidth="1"/>
    <col min="66" max="66" width="8.140625" customWidth="1"/>
    <col min="67" max="68" width="3" customWidth="1"/>
    <col min="69" max="69" width="3.85546875" customWidth="1"/>
    <col min="70" max="70" width="3" customWidth="1"/>
    <col min="71" max="71" width="8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56"/>
      <c r="K1" s="71"/>
      <c r="L1" s="71"/>
      <c r="M1" s="197" t="s">
        <v>423</v>
      </c>
      <c r="N1" s="198"/>
      <c r="O1" s="198"/>
      <c r="P1" s="199"/>
      <c r="Q1" s="197" t="s">
        <v>157</v>
      </c>
      <c r="R1" s="198"/>
      <c r="S1" s="198"/>
      <c r="T1" s="198"/>
      <c r="U1" s="199"/>
      <c r="V1" s="197" t="s">
        <v>361</v>
      </c>
      <c r="W1" s="198"/>
      <c r="X1" s="198"/>
      <c r="Y1" s="198"/>
      <c r="Z1" s="199"/>
      <c r="AA1" s="197" t="s">
        <v>176</v>
      </c>
      <c r="AB1" s="198"/>
      <c r="AC1" s="198"/>
      <c r="AD1" s="198"/>
      <c r="AE1" s="199"/>
      <c r="AF1" s="197" t="s">
        <v>177</v>
      </c>
      <c r="AG1" s="198"/>
      <c r="AH1" s="198"/>
      <c r="AI1" s="198"/>
      <c r="AJ1" s="199"/>
      <c r="AK1" s="197" t="s">
        <v>94</v>
      </c>
      <c r="AL1" s="198"/>
      <c r="AM1" s="198"/>
      <c r="AN1" s="198"/>
      <c r="AO1" s="199"/>
      <c r="AP1" s="197" t="s">
        <v>95</v>
      </c>
      <c r="AQ1" s="198"/>
      <c r="AR1" s="198"/>
      <c r="AS1" s="198"/>
      <c r="AT1" s="199"/>
      <c r="AU1" s="197" t="s">
        <v>65</v>
      </c>
      <c r="AV1" s="198"/>
      <c r="AW1" s="198"/>
      <c r="AX1" s="198"/>
      <c r="AY1" s="199"/>
      <c r="AZ1" s="197" t="s">
        <v>66</v>
      </c>
      <c r="BA1" s="198"/>
      <c r="BB1" s="198"/>
      <c r="BC1" s="198"/>
      <c r="BD1" s="199"/>
      <c r="BE1" s="197" t="s">
        <v>58</v>
      </c>
      <c r="BF1" s="198"/>
      <c r="BG1" s="198"/>
      <c r="BH1" s="198"/>
      <c r="BI1" s="199"/>
      <c r="BJ1" s="197" t="s">
        <v>278</v>
      </c>
      <c r="BK1" s="198"/>
      <c r="BL1" s="198"/>
      <c r="BM1" s="198"/>
      <c r="BN1" s="199"/>
      <c r="BO1" s="197" t="s">
        <v>396</v>
      </c>
      <c r="BP1" s="198"/>
      <c r="BQ1" s="198"/>
      <c r="BR1" s="198"/>
      <c r="BS1" s="199"/>
    </row>
    <row r="2" spans="1:7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2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s="39" customFormat="1" x14ac:dyDescent="0.25">
      <c r="A3" s="75" t="s">
        <v>137</v>
      </c>
      <c r="B3" s="95"/>
      <c r="C3" s="59"/>
      <c r="D3" s="59"/>
      <c r="E3" s="154"/>
      <c r="F3" s="59"/>
      <c r="G3" s="76"/>
      <c r="H3" s="156"/>
      <c r="I3" s="156"/>
      <c r="J3" s="23"/>
      <c r="K3" s="23"/>
      <c r="L3" s="96"/>
      <c r="M3" s="23"/>
      <c r="N3" s="23"/>
      <c r="O3" s="23"/>
      <c r="P3" s="59">
        <f>SUM(M3:O3)</f>
        <v>0</v>
      </c>
      <c r="Q3" s="23">
        <v>0</v>
      </c>
      <c r="R3" s="23"/>
      <c r="S3" s="23"/>
      <c r="T3" s="23"/>
      <c r="U3" s="59">
        <f>SUM(P3:T3)</f>
        <v>0</v>
      </c>
      <c r="V3" s="23"/>
      <c r="W3" s="23"/>
      <c r="X3" s="23"/>
      <c r="Y3" s="23"/>
      <c r="Z3" s="59">
        <f>SUM(U3:Y3)</f>
        <v>0</v>
      </c>
      <c r="AA3" s="23"/>
      <c r="AB3" s="23"/>
      <c r="AC3" s="23"/>
      <c r="AD3" s="23"/>
      <c r="AE3" s="59">
        <f>SUM(Z3:AD3)</f>
        <v>0</v>
      </c>
      <c r="AF3" s="23"/>
      <c r="AG3" s="23"/>
      <c r="AH3" s="23"/>
      <c r="AI3" s="23"/>
      <c r="AJ3" s="59">
        <f>SUM(AE3:AI3)</f>
        <v>0</v>
      </c>
      <c r="AK3" s="23"/>
      <c r="AL3" s="23"/>
      <c r="AM3" s="23"/>
      <c r="AN3" s="23"/>
      <c r="AO3" s="59">
        <f>SUM(AJ3:AN3)</f>
        <v>0</v>
      </c>
      <c r="AP3" s="23"/>
      <c r="AQ3" s="23"/>
      <c r="AR3" s="23"/>
      <c r="AS3" s="23"/>
      <c r="AT3" s="59">
        <f>SUM(AO3:AS3)</f>
        <v>0</v>
      </c>
      <c r="AU3" s="23"/>
      <c r="AV3" s="23"/>
      <c r="AW3" s="23"/>
      <c r="AX3" s="23"/>
      <c r="AY3" s="59">
        <f>SUM(AT3:AX3)</f>
        <v>0</v>
      </c>
      <c r="AZ3" s="23"/>
      <c r="BA3" s="23"/>
      <c r="BB3" s="23"/>
      <c r="BC3" s="23"/>
      <c r="BD3" s="59">
        <f>SUM(AY3:BC3)</f>
        <v>0</v>
      </c>
      <c r="BE3" s="23"/>
      <c r="BF3" s="23"/>
      <c r="BG3" s="23"/>
      <c r="BH3" s="23"/>
      <c r="BI3" s="59">
        <f>SUM(BD3:BH3)</f>
        <v>0</v>
      </c>
      <c r="BJ3" s="23"/>
      <c r="BK3" s="23"/>
      <c r="BL3" s="23"/>
      <c r="BM3" s="23"/>
      <c r="BN3" s="59">
        <f>SUM(BI3:BM3)</f>
        <v>0</v>
      </c>
      <c r="BO3" s="23"/>
      <c r="BP3" s="23"/>
      <c r="BQ3" s="23"/>
      <c r="BR3" s="23"/>
      <c r="BS3" s="59">
        <f>SUM(BN3:BR3)</f>
        <v>0</v>
      </c>
    </row>
    <row r="4" spans="1:71" s="39" customFormat="1" x14ac:dyDescent="0.25">
      <c r="A4" s="6"/>
      <c r="B4" s="6" t="s">
        <v>266</v>
      </c>
      <c r="C4" s="6">
        <v>13</v>
      </c>
      <c r="D4" s="6">
        <v>4919</v>
      </c>
      <c r="E4" s="6">
        <v>69</v>
      </c>
      <c r="F4" s="6">
        <f>IF(B4="MAL",E4,IF(E4&gt;=11,E4+variables!$B$1,11))</f>
        <v>70</v>
      </c>
      <c r="G4" s="38">
        <f>$BS4/F4</f>
        <v>0.98571428571428577</v>
      </c>
      <c r="H4" s="149">
        <v>58</v>
      </c>
      <c r="I4" s="149">
        <f>+H4+J4</f>
        <v>58</v>
      </c>
      <c r="J4" s="16"/>
      <c r="K4" s="16">
        <v>2017</v>
      </c>
      <c r="L4" s="97">
        <v>2017</v>
      </c>
      <c r="M4" s="16"/>
      <c r="N4" s="16"/>
      <c r="O4" s="16"/>
      <c r="P4" s="149">
        <f>+I4</f>
        <v>58</v>
      </c>
      <c r="Q4" s="16">
        <v>0</v>
      </c>
      <c r="R4" s="16"/>
      <c r="S4" s="16"/>
      <c r="T4" s="16"/>
      <c r="U4" s="6">
        <f>SUM(P4:T4)</f>
        <v>58</v>
      </c>
      <c r="V4" s="16"/>
      <c r="W4" s="16"/>
      <c r="X4" s="16">
        <v>11</v>
      </c>
      <c r="Y4" s="16"/>
      <c r="Z4" s="6">
        <f>SUM(U4:Y4)</f>
        <v>69</v>
      </c>
      <c r="AA4" s="16"/>
      <c r="AB4" s="16"/>
      <c r="AC4" s="16"/>
      <c r="AD4" s="16"/>
      <c r="AE4" s="6">
        <f>SUM(Z4:AD4)</f>
        <v>69</v>
      </c>
      <c r="AF4" s="16"/>
      <c r="AG4" s="16"/>
      <c r="AH4" s="16"/>
      <c r="AI4" s="16"/>
      <c r="AJ4" s="6">
        <f>SUM(AE4:AI4)</f>
        <v>69</v>
      </c>
      <c r="AK4" s="16"/>
      <c r="AL4" s="16"/>
      <c r="AM4" s="16"/>
      <c r="AN4" s="16"/>
      <c r="AO4" s="6">
        <f>SUM(AJ4:AN4)</f>
        <v>69</v>
      </c>
      <c r="AP4" s="16"/>
      <c r="AQ4" s="16"/>
      <c r="AR4" s="16"/>
      <c r="AS4" s="16"/>
      <c r="AT4" s="6">
        <f>SUM(AO4:AS4)</f>
        <v>69</v>
      </c>
      <c r="AU4" s="16"/>
      <c r="AV4" s="16"/>
      <c r="AW4" s="16"/>
      <c r="AX4" s="16"/>
      <c r="AY4" s="6">
        <f>SUM(AT4:AX4)</f>
        <v>69</v>
      </c>
      <c r="AZ4" s="16"/>
      <c r="BA4" s="16"/>
      <c r="BB4" s="16"/>
      <c r="BC4" s="16"/>
      <c r="BD4" s="6">
        <f>SUM(AY4:BC4)</f>
        <v>69</v>
      </c>
      <c r="BE4" s="16"/>
      <c r="BF4" s="16"/>
      <c r="BG4" s="16"/>
      <c r="BH4" s="16"/>
      <c r="BI4" s="6">
        <f>SUM(BD4:BH4)</f>
        <v>69</v>
      </c>
      <c r="BJ4" s="16"/>
      <c r="BK4" s="16"/>
      <c r="BL4" s="16"/>
      <c r="BM4" s="16"/>
      <c r="BN4" s="6">
        <f>SUM(BI4:BM4)</f>
        <v>69</v>
      </c>
      <c r="BO4" s="16"/>
      <c r="BP4" s="16"/>
      <c r="BQ4" s="16"/>
      <c r="BR4" s="16"/>
      <c r="BS4" s="6">
        <f>SUM(BN4:BR4)</f>
        <v>69</v>
      </c>
    </row>
    <row r="5" spans="1:71" s="39" customFormat="1" x14ac:dyDescent="0.25">
      <c r="A5" s="6"/>
      <c r="B5" s="6"/>
      <c r="C5" s="6"/>
      <c r="D5" s="6"/>
      <c r="E5" s="6"/>
      <c r="F5" s="6"/>
      <c r="G5" s="38"/>
      <c r="H5" s="149"/>
      <c r="I5" s="149"/>
      <c r="J5" s="6"/>
      <c r="K5" s="6"/>
      <c r="L5" s="6"/>
      <c r="M5" s="6">
        <f t="shared" ref="M5:AR5" si="0">SUM(M3:M4)</f>
        <v>0</v>
      </c>
      <c r="N5" s="6">
        <f t="shared" si="0"/>
        <v>0</v>
      </c>
      <c r="O5" s="6">
        <f t="shared" si="0"/>
        <v>0</v>
      </c>
      <c r="P5" s="6">
        <f t="shared" si="0"/>
        <v>58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58</v>
      </c>
      <c r="V5" s="6">
        <f t="shared" si="0"/>
        <v>0</v>
      </c>
      <c r="W5" s="6">
        <f t="shared" si="0"/>
        <v>0</v>
      </c>
      <c r="X5" s="6">
        <f t="shared" si="0"/>
        <v>11</v>
      </c>
      <c r="Y5" s="6">
        <f t="shared" si="0"/>
        <v>0</v>
      </c>
      <c r="Z5" s="6">
        <f t="shared" si="0"/>
        <v>69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69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69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69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69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69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69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69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69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69</v>
      </c>
    </row>
    <row r="6" spans="1:71" s="39" customFormat="1" x14ac:dyDescent="0.25">
      <c r="A6" s="6"/>
      <c r="B6" s="6" t="s">
        <v>299</v>
      </c>
      <c r="C6" s="6">
        <f>COUNT(C4:C4)</f>
        <v>1</v>
      </c>
      <c r="D6" s="6"/>
      <c r="E6" s="6">
        <f>SUM(E3:E4)</f>
        <v>69</v>
      </c>
      <c r="F6" s="6">
        <f>SUM(F3:F4)</f>
        <v>70</v>
      </c>
      <c r="G6" s="38">
        <f>$BS5/F6</f>
        <v>0.98571428571428577</v>
      </c>
      <c r="H6" s="149">
        <v>58</v>
      </c>
      <c r="I6" s="149">
        <f>+H6+J6</f>
        <v>58</v>
      </c>
      <c r="J6" s="6">
        <f>SUM(J3:J4)</f>
        <v>0</v>
      </c>
      <c r="K6" s="6"/>
      <c r="L6" s="6"/>
      <c r="M6" s="6"/>
      <c r="N6" s="6"/>
      <c r="O6" s="6"/>
      <c r="P6" s="38">
        <f>P5/F6</f>
        <v>0.82857142857142863</v>
      </c>
      <c r="Q6" s="6"/>
      <c r="R6" s="6">
        <f>M5+R5</f>
        <v>0</v>
      </c>
      <c r="S6" s="6">
        <f>N5+S5</f>
        <v>0</v>
      </c>
      <c r="T6" s="6">
        <f>O5+T5</f>
        <v>0</v>
      </c>
      <c r="U6" s="38">
        <f>U5/F6</f>
        <v>0.82857142857142863</v>
      </c>
      <c r="V6" s="6"/>
      <c r="W6" s="6">
        <f>R6+W5</f>
        <v>0</v>
      </c>
      <c r="X6" s="6">
        <f>S6+X5</f>
        <v>11</v>
      </c>
      <c r="Y6" s="6">
        <f>T6+Y5</f>
        <v>0</v>
      </c>
      <c r="Z6" s="38">
        <f>Z5/F6</f>
        <v>0.98571428571428577</v>
      </c>
      <c r="AA6" s="6"/>
      <c r="AB6" s="6">
        <f>W6+AB5</f>
        <v>0</v>
      </c>
      <c r="AC6" s="6">
        <f>X6+AC5</f>
        <v>11</v>
      </c>
      <c r="AD6" s="6">
        <f>Y6+AD5</f>
        <v>0</v>
      </c>
      <c r="AE6" s="38">
        <f>AE5/F6</f>
        <v>0.98571428571428577</v>
      </c>
      <c r="AF6" s="6"/>
      <c r="AG6" s="6">
        <f>AB6+AG5</f>
        <v>0</v>
      </c>
      <c r="AH6" s="6">
        <f>AC6+AH5</f>
        <v>11</v>
      </c>
      <c r="AI6" s="6">
        <f>AD6+AI5</f>
        <v>0</v>
      </c>
      <c r="AJ6" s="38">
        <f>AJ5/F6</f>
        <v>0.98571428571428577</v>
      </c>
      <c r="AK6" s="6"/>
      <c r="AL6" s="6">
        <f>AG6+AL5</f>
        <v>0</v>
      </c>
      <c r="AM6" s="6">
        <f>AH6+AM5</f>
        <v>11</v>
      </c>
      <c r="AN6" s="6">
        <f>AI6+AN5</f>
        <v>0</v>
      </c>
      <c r="AO6" s="38">
        <f>AO5/F6</f>
        <v>0.98571428571428577</v>
      </c>
      <c r="AP6" s="6"/>
      <c r="AQ6" s="6">
        <f>AL6+AQ5</f>
        <v>0</v>
      </c>
      <c r="AR6" s="6">
        <f>AM6+AR5</f>
        <v>11</v>
      </c>
      <c r="AS6" s="6">
        <f>AN6+AS5</f>
        <v>0</v>
      </c>
      <c r="AT6" s="38">
        <f>AT5/F6</f>
        <v>0.98571428571428577</v>
      </c>
      <c r="AU6" s="6"/>
      <c r="AV6" s="6">
        <f>AQ6+AV5</f>
        <v>0</v>
      </c>
      <c r="AW6" s="6">
        <f>AR6+AW5</f>
        <v>11</v>
      </c>
      <c r="AX6" s="6">
        <f>AS6+AX5</f>
        <v>0</v>
      </c>
      <c r="AY6" s="38">
        <f>AY5/F6</f>
        <v>0.98571428571428577</v>
      </c>
      <c r="AZ6" s="6"/>
      <c r="BA6" s="6">
        <f>AV6+BA5</f>
        <v>0</v>
      </c>
      <c r="BB6" s="6">
        <f>AW6+BB5</f>
        <v>11</v>
      </c>
      <c r="BC6" s="6">
        <f>AX6+BC5</f>
        <v>0</v>
      </c>
      <c r="BD6" s="38">
        <f>BD5/F6</f>
        <v>0.98571428571428577</v>
      </c>
      <c r="BE6" s="6"/>
      <c r="BF6" s="6">
        <f>BA6+BF5</f>
        <v>0</v>
      </c>
      <c r="BG6" s="6">
        <f>BB6+BG5</f>
        <v>11</v>
      </c>
      <c r="BH6" s="6">
        <f>BC6+BH5</f>
        <v>0</v>
      </c>
      <c r="BI6" s="38">
        <f>BI5/F6</f>
        <v>0.98571428571428577</v>
      </c>
      <c r="BJ6" s="6"/>
      <c r="BK6" s="6">
        <f>BF6+BK5</f>
        <v>0</v>
      </c>
      <c r="BL6" s="6">
        <f>BG6+BL5</f>
        <v>11</v>
      </c>
      <c r="BM6" s="6">
        <f>BH6+BM5</f>
        <v>0</v>
      </c>
      <c r="BN6" s="38">
        <f>BN5/F6</f>
        <v>0.98571428571428577</v>
      </c>
      <c r="BO6" s="6"/>
      <c r="BP6" s="6">
        <f>BK6+BP5</f>
        <v>0</v>
      </c>
      <c r="BQ6" s="6">
        <f>BL6+BQ5</f>
        <v>11</v>
      </c>
      <c r="BR6" s="6">
        <f>BM6+BR5</f>
        <v>0</v>
      </c>
      <c r="BS6" s="38">
        <f>BS5/F6</f>
        <v>0.98571428571428577</v>
      </c>
    </row>
    <row r="7" spans="1:71" s="39" customFormat="1" x14ac:dyDescent="0.25">
      <c r="H7" s="161"/>
      <c r="I7" s="161"/>
    </row>
    <row r="8" spans="1:71" s="39" customFormat="1" x14ac:dyDescent="0.25">
      <c r="A8" s="37" t="s">
        <v>149</v>
      </c>
      <c r="B8" s="6"/>
      <c r="C8" s="6"/>
      <c r="D8" s="6"/>
      <c r="E8" s="6"/>
      <c r="F8" s="6"/>
      <c r="G8" s="6"/>
      <c r="H8" s="149"/>
      <c r="I8" s="149"/>
      <c r="J8" s="16"/>
      <c r="K8" s="16"/>
      <c r="L8" s="16"/>
      <c r="M8" s="16"/>
      <c r="N8" s="16"/>
      <c r="O8" s="16"/>
      <c r="P8" s="6">
        <f>SUM(M8:O8)</f>
        <v>0</v>
      </c>
      <c r="Q8" s="16"/>
      <c r="R8" s="16"/>
      <c r="S8" s="16"/>
      <c r="T8" s="16"/>
      <c r="U8" s="6">
        <f>SUM(P8:T8)</f>
        <v>0</v>
      </c>
      <c r="V8" s="16"/>
      <c r="W8" s="16"/>
      <c r="X8" s="16"/>
      <c r="Y8" s="16"/>
      <c r="Z8" s="6">
        <f>SUM(U8:Y8)</f>
        <v>0</v>
      </c>
      <c r="AA8" s="16"/>
      <c r="AB8" s="16"/>
      <c r="AC8" s="16"/>
      <c r="AD8" s="16"/>
      <c r="AE8" s="6">
        <f>SUM(Z8:AD8)</f>
        <v>0</v>
      </c>
      <c r="AF8" s="16"/>
      <c r="AG8" s="16"/>
      <c r="AH8" s="16"/>
      <c r="AI8" s="16"/>
      <c r="AJ8" s="6">
        <f>SUM(AE8:AI8)</f>
        <v>0</v>
      </c>
      <c r="AK8" s="16"/>
      <c r="AL8" s="16"/>
      <c r="AM8" s="16"/>
      <c r="AN8" s="16"/>
      <c r="AO8" s="6">
        <f>SUM(AJ8:AN8)</f>
        <v>0</v>
      </c>
      <c r="AP8" s="16"/>
      <c r="AQ8" s="16"/>
      <c r="AR8" s="16"/>
      <c r="AS8" s="16"/>
      <c r="AT8" s="6">
        <f>SUM(AO8:AS8)</f>
        <v>0</v>
      </c>
      <c r="AU8" s="16"/>
      <c r="AV8" s="16"/>
      <c r="AW8" s="16"/>
      <c r="AX8" s="16"/>
      <c r="AY8" s="6">
        <f>SUM(AT8:AX8)</f>
        <v>0</v>
      </c>
      <c r="AZ8" s="16"/>
      <c r="BA8" s="16"/>
      <c r="BB8" s="16"/>
      <c r="BC8" s="16"/>
      <c r="BD8" s="6">
        <f>SUM(AY8:BC8)</f>
        <v>0</v>
      </c>
      <c r="BE8" s="16"/>
      <c r="BF8" s="16"/>
      <c r="BG8" s="16"/>
      <c r="BH8" s="16"/>
      <c r="BI8" s="6">
        <f>SUM(BD8:BH8)</f>
        <v>0</v>
      </c>
      <c r="BJ8" s="16"/>
      <c r="BK8" s="16"/>
      <c r="BL8" s="16"/>
      <c r="BM8" s="16"/>
      <c r="BN8" s="6">
        <f>SUM(BI8:BM8)</f>
        <v>0</v>
      </c>
      <c r="BO8" s="16"/>
      <c r="BP8" s="16"/>
      <c r="BQ8" s="16"/>
      <c r="BR8" s="16"/>
      <c r="BS8" s="6">
        <f>SUM(BN8:BR8)</f>
        <v>0</v>
      </c>
    </row>
    <row r="9" spans="1:71" s="39" customFormat="1" x14ac:dyDescent="0.25">
      <c r="A9" s="6"/>
      <c r="B9" s="6" t="s">
        <v>283</v>
      </c>
      <c r="C9" s="6">
        <v>2</v>
      </c>
      <c r="D9" s="6">
        <v>9785</v>
      </c>
      <c r="E9" s="6">
        <v>26</v>
      </c>
      <c r="F9" s="6">
        <f>IF(B9="MAL",E9,IF(E9&gt;=11,E9+variables!$B$1,11))</f>
        <v>27</v>
      </c>
      <c r="G9" s="38">
        <f>$BS9/F9</f>
        <v>0.7407407407407407</v>
      </c>
      <c r="H9" s="149">
        <v>20</v>
      </c>
      <c r="I9" s="149">
        <f>+H9+J9</f>
        <v>20</v>
      </c>
      <c r="J9" s="16"/>
      <c r="K9" s="16">
        <v>2017</v>
      </c>
      <c r="L9" s="16">
        <v>2017</v>
      </c>
      <c r="M9" s="16"/>
      <c r="N9" s="16"/>
      <c r="O9" s="16"/>
      <c r="P9" s="149">
        <f>+H9</f>
        <v>20</v>
      </c>
      <c r="Q9" s="16">
        <v>0</v>
      </c>
      <c r="R9" s="16"/>
      <c r="S9" s="16"/>
      <c r="T9" s="16"/>
      <c r="U9" s="6">
        <f>SUM(P9:T9)</f>
        <v>20</v>
      </c>
      <c r="V9" s="16"/>
      <c r="W9" s="16"/>
      <c r="X9" s="16"/>
      <c r="Y9" s="16"/>
      <c r="Z9" s="6">
        <f>SUM(U9:Y9)</f>
        <v>20</v>
      </c>
      <c r="AA9" s="16"/>
      <c r="AB9" s="16"/>
      <c r="AC9" s="16"/>
      <c r="AD9" s="16"/>
      <c r="AE9" s="6">
        <f>SUM(Z9:AD9)</f>
        <v>20</v>
      </c>
      <c r="AF9" s="16"/>
      <c r="AG9" s="16"/>
      <c r="AH9" s="16"/>
      <c r="AI9" s="16"/>
      <c r="AJ9" s="6">
        <f>SUM(AE9:AI9)</f>
        <v>20</v>
      </c>
      <c r="AK9" s="16"/>
      <c r="AL9" s="16"/>
      <c r="AM9" s="16"/>
      <c r="AN9" s="16"/>
      <c r="AO9" s="6">
        <f>SUM(AJ9:AN9)</f>
        <v>20</v>
      </c>
      <c r="AP9" s="16"/>
      <c r="AQ9" s="16"/>
      <c r="AR9" s="16"/>
      <c r="AS9" s="16"/>
      <c r="AT9" s="6">
        <f>SUM(AO9:AS9)</f>
        <v>20</v>
      </c>
      <c r="AU9" s="16"/>
      <c r="AV9" s="16"/>
      <c r="AW9" s="16"/>
      <c r="AX9" s="16"/>
      <c r="AY9" s="6">
        <f>SUM(AT9:AX9)</f>
        <v>20</v>
      </c>
      <c r="AZ9" s="16"/>
      <c r="BA9" s="16"/>
      <c r="BB9" s="16"/>
      <c r="BC9" s="16"/>
      <c r="BD9" s="6">
        <f>SUM(AY9:BC9)</f>
        <v>20</v>
      </c>
      <c r="BE9" s="16"/>
      <c r="BF9" s="16"/>
      <c r="BG9" s="16"/>
      <c r="BH9" s="16"/>
      <c r="BI9" s="6">
        <f>SUM(BD9:BH9)</f>
        <v>20</v>
      </c>
      <c r="BJ9" s="16"/>
      <c r="BK9" s="16"/>
      <c r="BL9" s="16"/>
      <c r="BM9" s="16"/>
      <c r="BN9" s="6">
        <f>SUM(BI9:BM9)</f>
        <v>20</v>
      </c>
      <c r="BO9" s="16"/>
      <c r="BP9" s="16"/>
      <c r="BQ9" s="16"/>
      <c r="BR9" s="16"/>
      <c r="BS9" s="6">
        <f>SUM(BN9:BR9)</f>
        <v>20</v>
      </c>
    </row>
    <row r="10" spans="1:71" s="39" customFormat="1" x14ac:dyDescent="0.25">
      <c r="A10" s="6"/>
      <c r="B10" s="6"/>
      <c r="C10" s="6"/>
      <c r="D10" s="6"/>
      <c r="E10" s="6"/>
      <c r="F10" s="6"/>
      <c r="G10" s="38"/>
      <c r="H10" s="149"/>
      <c r="I10" s="149"/>
      <c r="J10" s="16"/>
      <c r="K10" s="16"/>
      <c r="L10" s="16"/>
      <c r="M10" s="6">
        <f>SUM(M9:M9)</f>
        <v>0</v>
      </c>
      <c r="N10" s="6">
        <f>SUM(N9:N9)</f>
        <v>0</v>
      </c>
      <c r="O10" s="6">
        <f>SUM(O9:O9)</f>
        <v>0</v>
      </c>
      <c r="P10" s="6">
        <f>SUM(P9:P9)</f>
        <v>20</v>
      </c>
      <c r="Q10" s="6">
        <f>SUM(Q9:Q9)</f>
        <v>0</v>
      </c>
      <c r="R10" s="6">
        <f t="shared" ref="R10:BN10" si="2">SUM(R9:R9)</f>
        <v>0</v>
      </c>
      <c r="S10" s="6">
        <f t="shared" si="2"/>
        <v>0</v>
      </c>
      <c r="T10" s="6">
        <f t="shared" si="2"/>
        <v>0</v>
      </c>
      <c r="U10" s="6">
        <f t="shared" si="2"/>
        <v>20</v>
      </c>
      <c r="V10" s="6">
        <f t="shared" si="2"/>
        <v>0</v>
      </c>
      <c r="W10" s="6">
        <f t="shared" si="2"/>
        <v>0</v>
      </c>
      <c r="X10" s="6">
        <f t="shared" si="2"/>
        <v>0</v>
      </c>
      <c r="Y10" s="6">
        <f t="shared" si="2"/>
        <v>0</v>
      </c>
      <c r="Z10" s="6">
        <f t="shared" si="2"/>
        <v>20</v>
      </c>
      <c r="AA10" s="6">
        <f t="shared" si="2"/>
        <v>0</v>
      </c>
      <c r="AB10" s="6">
        <f t="shared" si="2"/>
        <v>0</v>
      </c>
      <c r="AC10" s="6">
        <f t="shared" si="2"/>
        <v>0</v>
      </c>
      <c r="AD10" s="6">
        <f t="shared" si="2"/>
        <v>0</v>
      </c>
      <c r="AE10" s="6">
        <f t="shared" si="2"/>
        <v>20</v>
      </c>
      <c r="AF10" s="6">
        <f t="shared" si="2"/>
        <v>0</v>
      </c>
      <c r="AG10" s="6">
        <f t="shared" si="2"/>
        <v>0</v>
      </c>
      <c r="AH10" s="6">
        <f t="shared" si="2"/>
        <v>0</v>
      </c>
      <c r="AI10" s="6">
        <f t="shared" si="2"/>
        <v>0</v>
      </c>
      <c r="AJ10" s="6">
        <f t="shared" si="2"/>
        <v>20</v>
      </c>
      <c r="AK10" s="6">
        <f t="shared" si="2"/>
        <v>0</v>
      </c>
      <c r="AL10" s="6">
        <f t="shared" si="2"/>
        <v>0</v>
      </c>
      <c r="AM10" s="6">
        <f t="shared" si="2"/>
        <v>0</v>
      </c>
      <c r="AN10" s="6">
        <f t="shared" si="2"/>
        <v>0</v>
      </c>
      <c r="AO10" s="6">
        <f t="shared" si="2"/>
        <v>20</v>
      </c>
      <c r="AP10" s="6">
        <f t="shared" si="2"/>
        <v>0</v>
      </c>
      <c r="AQ10" s="6">
        <f t="shared" si="2"/>
        <v>0</v>
      </c>
      <c r="AR10" s="6">
        <f t="shared" si="2"/>
        <v>0</v>
      </c>
      <c r="AS10" s="6">
        <f t="shared" si="2"/>
        <v>0</v>
      </c>
      <c r="AT10" s="6">
        <f t="shared" si="2"/>
        <v>20</v>
      </c>
      <c r="AU10" s="6">
        <f t="shared" si="2"/>
        <v>0</v>
      </c>
      <c r="AV10" s="6">
        <f t="shared" si="2"/>
        <v>0</v>
      </c>
      <c r="AW10" s="6">
        <f t="shared" si="2"/>
        <v>0</v>
      </c>
      <c r="AX10" s="6">
        <f t="shared" si="2"/>
        <v>0</v>
      </c>
      <c r="AY10" s="6">
        <f t="shared" si="2"/>
        <v>20</v>
      </c>
      <c r="AZ10" s="6">
        <f t="shared" si="2"/>
        <v>0</v>
      </c>
      <c r="BA10" s="6">
        <f t="shared" si="2"/>
        <v>0</v>
      </c>
      <c r="BB10" s="6">
        <f t="shared" si="2"/>
        <v>0</v>
      </c>
      <c r="BC10" s="6">
        <f t="shared" si="2"/>
        <v>0</v>
      </c>
      <c r="BD10" s="6">
        <f t="shared" si="2"/>
        <v>20</v>
      </c>
      <c r="BE10" s="6">
        <f t="shared" si="2"/>
        <v>0</v>
      </c>
      <c r="BF10" s="6">
        <f t="shared" si="2"/>
        <v>0</v>
      </c>
      <c r="BG10" s="6">
        <f t="shared" si="2"/>
        <v>0</v>
      </c>
      <c r="BH10" s="6">
        <f t="shared" si="2"/>
        <v>0</v>
      </c>
      <c r="BI10" s="6">
        <f t="shared" si="2"/>
        <v>20</v>
      </c>
      <c r="BJ10" s="6">
        <f t="shared" si="2"/>
        <v>0</v>
      </c>
      <c r="BK10" s="6">
        <f t="shared" si="2"/>
        <v>0</v>
      </c>
      <c r="BL10" s="6">
        <f t="shared" si="2"/>
        <v>0</v>
      </c>
      <c r="BM10" s="6">
        <f t="shared" si="2"/>
        <v>0</v>
      </c>
      <c r="BN10" s="6">
        <f t="shared" si="2"/>
        <v>20</v>
      </c>
      <c r="BO10" s="6">
        <f>SUM(BO9:BO9)</f>
        <v>0</v>
      </c>
      <c r="BP10" s="6">
        <f>SUM(BP9:BP9)</f>
        <v>0</v>
      </c>
      <c r="BQ10" s="6">
        <f>SUM(BQ9:BQ9)</f>
        <v>0</v>
      </c>
      <c r="BR10" s="6">
        <f>SUM(BR9:BR9)</f>
        <v>0</v>
      </c>
      <c r="BS10" s="6">
        <f>SUM(BS9:BS9)</f>
        <v>20</v>
      </c>
    </row>
    <row r="11" spans="1:71" s="39" customFormat="1" x14ac:dyDescent="0.25">
      <c r="A11" s="6"/>
      <c r="B11" s="6" t="s">
        <v>299</v>
      </c>
      <c r="C11" s="6">
        <f>COUNT(C9:C9)</f>
        <v>1</v>
      </c>
      <c r="D11" s="6"/>
      <c r="E11" s="6">
        <f>SUM(E9:E9)</f>
        <v>26</v>
      </c>
      <c r="F11" s="6">
        <f>SUM(F9:F9)</f>
        <v>27</v>
      </c>
      <c r="G11" s="38">
        <f>$BS10/F11</f>
        <v>0.7407407407407407</v>
      </c>
      <c r="H11" s="149">
        <v>20</v>
      </c>
      <c r="I11" s="149">
        <f>+H11+J11</f>
        <v>20</v>
      </c>
      <c r="J11" s="6"/>
      <c r="K11" s="6"/>
      <c r="L11" s="6"/>
      <c r="M11" s="6"/>
      <c r="N11" s="6"/>
      <c r="O11" s="6"/>
      <c r="P11" s="38">
        <f>P10/F11</f>
        <v>0.7407407407407407</v>
      </c>
      <c r="Q11" s="6"/>
      <c r="R11" s="6">
        <f>M10+R10</f>
        <v>0</v>
      </c>
      <c r="S11" s="6">
        <f>N10+S10</f>
        <v>0</v>
      </c>
      <c r="T11" s="6">
        <f>O10+T10</f>
        <v>0</v>
      </c>
      <c r="U11" s="38">
        <f>U10/F11</f>
        <v>0.7407407407407407</v>
      </c>
      <c r="V11" s="6"/>
      <c r="W11" s="6">
        <f>R11+W10</f>
        <v>0</v>
      </c>
      <c r="X11" s="6">
        <f>S11+X10</f>
        <v>0</v>
      </c>
      <c r="Y11" s="6">
        <f>T11+Y10</f>
        <v>0</v>
      </c>
      <c r="Z11" s="38">
        <f>Z10/F11</f>
        <v>0.7407407407407407</v>
      </c>
      <c r="AA11" s="6"/>
      <c r="AB11" s="6">
        <f>W11+AB10</f>
        <v>0</v>
      </c>
      <c r="AC11" s="6">
        <f>X11+AC10</f>
        <v>0</v>
      </c>
      <c r="AD11" s="6">
        <f>Y11+AD10</f>
        <v>0</v>
      </c>
      <c r="AE11" s="38">
        <f>AE10/F11</f>
        <v>0.7407407407407407</v>
      </c>
      <c r="AF11" s="6"/>
      <c r="AG11" s="6">
        <f>AB11+AG10</f>
        <v>0</v>
      </c>
      <c r="AH11" s="6">
        <f>AC11+AH10</f>
        <v>0</v>
      </c>
      <c r="AI11" s="6">
        <f>AD11+AI10</f>
        <v>0</v>
      </c>
      <c r="AJ11" s="38">
        <f>AJ10/F11</f>
        <v>0.7407407407407407</v>
      </c>
      <c r="AK11" s="6"/>
      <c r="AL11" s="6">
        <f>AG11+AL10</f>
        <v>0</v>
      </c>
      <c r="AM11" s="6">
        <f>AH11+AM10</f>
        <v>0</v>
      </c>
      <c r="AN11" s="6">
        <f>AI11+AN10</f>
        <v>0</v>
      </c>
      <c r="AO11" s="38">
        <f>AO10/F11</f>
        <v>0.7407407407407407</v>
      </c>
      <c r="AP11" s="6"/>
      <c r="AQ11" s="6">
        <f>AL11+AQ10</f>
        <v>0</v>
      </c>
      <c r="AR11" s="6">
        <f>AM11+AR10</f>
        <v>0</v>
      </c>
      <c r="AS11" s="6">
        <f>AN11+AS10</f>
        <v>0</v>
      </c>
      <c r="AT11" s="38">
        <f>AT10/F11</f>
        <v>0.7407407407407407</v>
      </c>
      <c r="AU11" s="6"/>
      <c r="AV11" s="6">
        <f>AQ11+AV10</f>
        <v>0</v>
      </c>
      <c r="AW11" s="6">
        <f>AR11+AW10</f>
        <v>0</v>
      </c>
      <c r="AX11" s="6">
        <f>AS11+AX10</f>
        <v>0</v>
      </c>
      <c r="AY11" s="38">
        <f>AY10/F11</f>
        <v>0.7407407407407407</v>
      </c>
      <c r="AZ11" s="6"/>
      <c r="BA11" s="6">
        <f>AV11+BA10</f>
        <v>0</v>
      </c>
      <c r="BB11" s="6">
        <f>AW11+BB10</f>
        <v>0</v>
      </c>
      <c r="BC11" s="6">
        <f>AX11+BC10</f>
        <v>0</v>
      </c>
      <c r="BD11" s="38">
        <f>BD10/F11</f>
        <v>0.7407407407407407</v>
      </c>
      <c r="BE11" s="6"/>
      <c r="BF11" s="6">
        <f>BA11+BF10</f>
        <v>0</v>
      </c>
      <c r="BG11" s="6">
        <f>BB11+BG10</f>
        <v>0</v>
      </c>
      <c r="BH11" s="6">
        <f>BC11+BH10</f>
        <v>0</v>
      </c>
      <c r="BI11" s="38">
        <f>BI10/F11</f>
        <v>0.7407407407407407</v>
      </c>
      <c r="BJ11" s="6"/>
      <c r="BK11" s="6">
        <f>BF11+BK10</f>
        <v>0</v>
      </c>
      <c r="BL11" s="6">
        <f>BG11+BL10</f>
        <v>0</v>
      </c>
      <c r="BM11" s="6">
        <f>BH11+BM10</f>
        <v>0</v>
      </c>
      <c r="BN11" s="38">
        <f>BN10/F11</f>
        <v>0.7407407407407407</v>
      </c>
      <c r="BO11" s="6"/>
      <c r="BP11" s="6">
        <f>BK11+BP10</f>
        <v>0</v>
      </c>
      <c r="BQ11" s="6">
        <f>BL11+BQ10</f>
        <v>0</v>
      </c>
      <c r="BR11" s="6">
        <f>BM11+BR10</f>
        <v>0</v>
      </c>
      <c r="BS11" s="38">
        <f>BS10/F11</f>
        <v>0.7407407407407407</v>
      </c>
    </row>
    <row r="12" spans="1:71" s="36" customFormat="1" x14ac:dyDescent="0.25">
      <c r="G12" s="85"/>
      <c r="H12" s="160"/>
      <c r="I12" s="160"/>
      <c r="J12" s="53"/>
      <c r="K12" s="53"/>
      <c r="L12" s="53"/>
      <c r="M12" s="53"/>
      <c r="N12" s="53"/>
      <c r="O12" s="53"/>
      <c r="Q12" s="53"/>
      <c r="R12" s="53"/>
      <c r="S12" s="53"/>
      <c r="T12" s="53"/>
      <c r="V12" s="53"/>
      <c r="W12" s="53"/>
      <c r="X12" s="53"/>
      <c r="Y12" s="53"/>
      <c r="AA12" s="53"/>
      <c r="AB12" s="53"/>
      <c r="AC12" s="53"/>
      <c r="AD12" s="53"/>
      <c r="AF12" s="53"/>
      <c r="AG12" s="53"/>
      <c r="AH12" s="53"/>
      <c r="AI12" s="53"/>
      <c r="AK12" s="53"/>
      <c r="AL12" s="53"/>
      <c r="AM12" s="53"/>
      <c r="AN12" s="53"/>
      <c r="AP12" s="53"/>
      <c r="AQ12" s="53"/>
      <c r="AR12" s="53"/>
      <c r="AS12" s="53"/>
      <c r="AU12" s="53"/>
      <c r="AV12" s="53"/>
      <c r="AW12" s="53"/>
      <c r="AX12" s="53"/>
      <c r="AZ12" s="53"/>
      <c r="BA12" s="53"/>
      <c r="BB12" s="53"/>
      <c r="BC12" s="53"/>
      <c r="BE12" s="53"/>
      <c r="BF12" s="53"/>
      <c r="BG12" s="53"/>
      <c r="BH12" s="53"/>
      <c r="BJ12" s="53"/>
      <c r="BK12" s="53"/>
      <c r="BL12" s="53"/>
      <c r="BM12" s="53"/>
      <c r="BO12" s="53"/>
      <c r="BP12" s="53"/>
      <c r="BQ12" s="53"/>
      <c r="BR12" s="53"/>
    </row>
    <row r="13" spans="1:71" s="39" customFormat="1" x14ac:dyDescent="0.25">
      <c r="A13" s="6"/>
      <c r="B13" s="6" t="s">
        <v>106</v>
      </c>
      <c r="C13" s="6">
        <v>3</v>
      </c>
      <c r="D13" s="6">
        <v>10046</v>
      </c>
      <c r="E13" s="6">
        <v>19</v>
      </c>
      <c r="F13" s="6">
        <f>IF(B13="MAL",E13,IF(E13&gt;=11,E13+variables!$B$1,11))</f>
        <v>20</v>
      </c>
      <c r="G13" s="38">
        <f>$BS13/F13</f>
        <v>0.95</v>
      </c>
      <c r="H13" s="149">
        <v>19</v>
      </c>
      <c r="I13" s="149">
        <f>+H13+J13</f>
        <v>19</v>
      </c>
      <c r="J13" s="16"/>
      <c r="K13" s="16">
        <v>2017</v>
      </c>
      <c r="L13" s="16">
        <v>2017</v>
      </c>
      <c r="M13" s="16"/>
      <c r="N13" s="16"/>
      <c r="O13" s="16"/>
      <c r="P13" s="149">
        <f>+H13</f>
        <v>19</v>
      </c>
      <c r="Q13" s="16">
        <v>0</v>
      </c>
      <c r="R13" s="16"/>
      <c r="S13" s="16"/>
      <c r="T13" s="16"/>
      <c r="U13" s="6">
        <f>SUM(P13:T13)</f>
        <v>19</v>
      </c>
      <c r="V13" s="16"/>
      <c r="W13" s="16"/>
      <c r="X13" s="16"/>
      <c r="Y13" s="16"/>
      <c r="Z13" s="6">
        <f>SUM(U13:Y13)</f>
        <v>19</v>
      </c>
      <c r="AA13" s="16"/>
      <c r="AB13" s="16"/>
      <c r="AC13" s="16"/>
      <c r="AD13" s="16"/>
      <c r="AE13" s="6">
        <f>SUM(Z13:AD13)</f>
        <v>19</v>
      </c>
      <c r="AF13" s="16"/>
      <c r="AG13" s="16"/>
      <c r="AH13" s="16"/>
      <c r="AI13" s="16"/>
      <c r="AJ13" s="6">
        <f>SUM(AE13:AI13)</f>
        <v>19</v>
      </c>
      <c r="AK13" s="16"/>
      <c r="AL13" s="16"/>
      <c r="AM13" s="16"/>
      <c r="AN13" s="16"/>
      <c r="AO13" s="6">
        <f>SUM(AJ13:AN13)</f>
        <v>19</v>
      </c>
      <c r="AP13" s="16"/>
      <c r="AQ13" s="16"/>
      <c r="AR13" s="16"/>
      <c r="AS13" s="16"/>
      <c r="AT13" s="6">
        <f>SUM(AO13:AS13)</f>
        <v>19</v>
      </c>
      <c r="AU13" s="16"/>
      <c r="AV13" s="16"/>
      <c r="AW13" s="16"/>
      <c r="AX13" s="16"/>
      <c r="AY13" s="6">
        <f>SUM(AT13:AX13)</f>
        <v>19</v>
      </c>
      <c r="AZ13" s="16"/>
      <c r="BA13" s="16"/>
      <c r="BB13" s="16"/>
      <c r="BC13" s="16"/>
      <c r="BD13" s="6">
        <f>SUM(AY13:BC13)</f>
        <v>19</v>
      </c>
      <c r="BE13" s="16"/>
      <c r="BF13" s="16"/>
      <c r="BG13" s="16"/>
      <c r="BH13" s="16"/>
      <c r="BI13" s="6">
        <f>SUM(BD13:BH13)</f>
        <v>19</v>
      </c>
      <c r="BJ13" s="16"/>
      <c r="BK13" s="16"/>
      <c r="BL13" s="16"/>
      <c r="BM13" s="16"/>
      <c r="BN13" s="6">
        <f>SUM(BI13:BM13)</f>
        <v>19</v>
      </c>
      <c r="BO13" s="16"/>
      <c r="BP13" s="16"/>
      <c r="BQ13" s="16"/>
      <c r="BR13" s="16"/>
      <c r="BS13" s="6">
        <f>SUM(BN13:BR13)</f>
        <v>19</v>
      </c>
    </row>
    <row r="14" spans="1:71" s="39" customFormat="1" x14ac:dyDescent="0.25">
      <c r="A14" s="6"/>
      <c r="B14" s="6"/>
      <c r="C14" s="6"/>
      <c r="D14" s="6"/>
      <c r="E14" s="6"/>
      <c r="F14" s="6"/>
      <c r="G14" s="6"/>
      <c r="H14" s="149"/>
      <c r="I14" s="149"/>
      <c r="J14" s="6"/>
      <c r="K14" s="6"/>
      <c r="L14" s="6"/>
      <c r="M14" s="6">
        <f>SUM(M13:M13)</f>
        <v>0</v>
      </c>
      <c r="N14" s="6">
        <f t="shared" ref="N14:BN14" si="3">SUM(N13:N13)</f>
        <v>0</v>
      </c>
      <c r="O14" s="6">
        <f t="shared" si="3"/>
        <v>0</v>
      </c>
      <c r="P14" s="6">
        <f t="shared" si="3"/>
        <v>19</v>
      </c>
      <c r="Q14" s="6">
        <f t="shared" si="3"/>
        <v>0</v>
      </c>
      <c r="R14" s="6">
        <f t="shared" si="3"/>
        <v>0</v>
      </c>
      <c r="S14" s="6">
        <f t="shared" si="3"/>
        <v>0</v>
      </c>
      <c r="T14" s="6">
        <f t="shared" si="3"/>
        <v>0</v>
      </c>
      <c r="U14" s="6">
        <f t="shared" si="3"/>
        <v>19</v>
      </c>
      <c r="V14" s="6">
        <f t="shared" si="3"/>
        <v>0</v>
      </c>
      <c r="W14" s="6">
        <f t="shared" si="3"/>
        <v>0</v>
      </c>
      <c r="X14" s="6">
        <f t="shared" si="3"/>
        <v>0</v>
      </c>
      <c r="Y14" s="6">
        <f t="shared" si="3"/>
        <v>0</v>
      </c>
      <c r="Z14" s="6">
        <f t="shared" si="3"/>
        <v>19</v>
      </c>
      <c r="AA14" s="6">
        <f t="shared" si="3"/>
        <v>0</v>
      </c>
      <c r="AB14" s="6">
        <f t="shared" si="3"/>
        <v>0</v>
      </c>
      <c r="AC14" s="6">
        <f t="shared" si="3"/>
        <v>0</v>
      </c>
      <c r="AD14" s="6">
        <f t="shared" si="3"/>
        <v>0</v>
      </c>
      <c r="AE14" s="6">
        <f t="shared" si="3"/>
        <v>19</v>
      </c>
      <c r="AF14" s="6">
        <f t="shared" si="3"/>
        <v>0</v>
      </c>
      <c r="AG14" s="6">
        <f t="shared" si="3"/>
        <v>0</v>
      </c>
      <c r="AH14" s="6">
        <f t="shared" si="3"/>
        <v>0</v>
      </c>
      <c r="AI14" s="6">
        <f t="shared" si="3"/>
        <v>0</v>
      </c>
      <c r="AJ14" s="6">
        <f t="shared" si="3"/>
        <v>19</v>
      </c>
      <c r="AK14" s="6">
        <f t="shared" si="3"/>
        <v>0</v>
      </c>
      <c r="AL14" s="6">
        <f t="shared" si="3"/>
        <v>0</v>
      </c>
      <c r="AM14" s="6">
        <f t="shared" si="3"/>
        <v>0</v>
      </c>
      <c r="AN14" s="6">
        <f t="shared" si="3"/>
        <v>0</v>
      </c>
      <c r="AO14" s="6">
        <f t="shared" si="3"/>
        <v>19</v>
      </c>
      <c r="AP14" s="6">
        <f t="shared" si="3"/>
        <v>0</v>
      </c>
      <c r="AQ14" s="6">
        <f t="shared" si="3"/>
        <v>0</v>
      </c>
      <c r="AR14" s="6">
        <f t="shared" si="3"/>
        <v>0</v>
      </c>
      <c r="AS14" s="6">
        <f t="shared" si="3"/>
        <v>0</v>
      </c>
      <c r="AT14" s="6">
        <f t="shared" si="3"/>
        <v>19</v>
      </c>
      <c r="AU14" s="6">
        <f t="shared" si="3"/>
        <v>0</v>
      </c>
      <c r="AV14" s="6">
        <f t="shared" si="3"/>
        <v>0</v>
      </c>
      <c r="AW14" s="6">
        <f t="shared" si="3"/>
        <v>0</v>
      </c>
      <c r="AX14" s="6">
        <f t="shared" si="3"/>
        <v>0</v>
      </c>
      <c r="AY14" s="6">
        <f t="shared" si="3"/>
        <v>19</v>
      </c>
      <c r="AZ14" s="6">
        <f t="shared" si="3"/>
        <v>0</v>
      </c>
      <c r="BA14" s="6">
        <f t="shared" si="3"/>
        <v>0</v>
      </c>
      <c r="BB14" s="6">
        <f t="shared" si="3"/>
        <v>0</v>
      </c>
      <c r="BC14" s="6">
        <f t="shared" si="3"/>
        <v>0</v>
      </c>
      <c r="BD14" s="6">
        <f t="shared" si="3"/>
        <v>19</v>
      </c>
      <c r="BE14" s="6">
        <f t="shared" si="3"/>
        <v>0</v>
      </c>
      <c r="BF14" s="6">
        <f t="shared" si="3"/>
        <v>0</v>
      </c>
      <c r="BG14" s="6">
        <f t="shared" si="3"/>
        <v>0</v>
      </c>
      <c r="BH14" s="6">
        <f t="shared" si="3"/>
        <v>0</v>
      </c>
      <c r="BI14" s="6">
        <f t="shared" si="3"/>
        <v>19</v>
      </c>
      <c r="BJ14" s="6">
        <f t="shared" si="3"/>
        <v>0</v>
      </c>
      <c r="BK14" s="6">
        <f t="shared" si="3"/>
        <v>0</v>
      </c>
      <c r="BL14" s="6">
        <f t="shared" si="3"/>
        <v>0</v>
      </c>
      <c r="BM14" s="6">
        <f t="shared" si="3"/>
        <v>0</v>
      </c>
      <c r="BN14" s="6">
        <f t="shared" si="3"/>
        <v>19</v>
      </c>
      <c r="BO14" s="6">
        <f>SUM(BO13:BO13)</f>
        <v>0</v>
      </c>
      <c r="BP14" s="6">
        <f>SUM(BP13:BP13)</f>
        <v>0</v>
      </c>
      <c r="BQ14" s="6">
        <f>SUM(BQ13:BQ13)</f>
        <v>0</v>
      </c>
      <c r="BR14" s="6">
        <f>SUM(BR13:BR13)</f>
        <v>0</v>
      </c>
      <c r="BS14" s="6">
        <f>SUM(BS13:BS13)</f>
        <v>19</v>
      </c>
    </row>
    <row r="15" spans="1:71" s="39" customFormat="1" x14ac:dyDescent="0.25">
      <c r="A15" s="6"/>
      <c r="B15" s="6" t="s">
        <v>299</v>
      </c>
      <c r="C15" s="6">
        <f>COUNT(C13:C13)</f>
        <v>1</v>
      </c>
      <c r="D15" s="6"/>
      <c r="E15" s="6">
        <f>SUM(E13:E13)</f>
        <v>19</v>
      </c>
      <c r="F15" s="6">
        <f>SUM(F13:F13)</f>
        <v>20</v>
      </c>
      <c r="G15" s="38">
        <f>$BS14/F15</f>
        <v>0.95</v>
      </c>
      <c r="H15" s="149">
        <v>20</v>
      </c>
      <c r="I15" s="149">
        <f>+H15+J15</f>
        <v>20</v>
      </c>
      <c r="J15" s="6">
        <f>SUM(J13:J13)</f>
        <v>0</v>
      </c>
      <c r="K15" s="6"/>
      <c r="L15" s="6"/>
      <c r="M15" s="6"/>
      <c r="N15" s="6"/>
      <c r="O15" s="6"/>
      <c r="P15" s="38">
        <f>P14/F15</f>
        <v>0.95</v>
      </c>
      <c r="Q15" s="6"/>
      <c r="R15" s="6">
        <f>M14+R14</f>
        <v>0</v>
      </c>
      <c r="S15" s="6">
        <f>N14+S14</f>
        <v>0</v>
      </c>
      <c r="T15" s="6">
        <f>O14+T14</f>
        <v>0</v>
      </c>
      <c r="U15" s="38">
        <f>U14/F15</f>
        <v>0.95</v>
      </c>
      <c r="V15" s="6"/>
      <c r="W15" s="6">
        <f>R15+W14</f>
        <v>0</v>
      </c>
      <c r="X15" s="6">
        <f>S15+X14</f>
        <v>0</v>
      </c>
      <c r="Y15" s="6">
        <f>T15+Y14</f>
        <v>0</v>
      </c>
      <c r="Z15" s="38">
        <f>Z14/F15</f>
        <v>0.95</v>
      </c>
      <c r="AA15" s="6"/>
      <c r="AB15" s="6">
        <f>W15+AB14</f>
        <v>0</v>
      </c>
      <c r="AC15" s="6">
        <f>X15+AC14</f>
        <v>0</v>
      </c>
      <c r="AD15" s="6">
        <f>Y15+AD14</f>
        <v>0</v>
      </c>
      <c r="AE15" s="38">
        <f>AE14/F15</f>
        <v>0.95</v>
      </c>
      <c r="AF15" s="6"/>
      <c r="AG15" s="6">
        <f>AB15+AG14</f>
        <v>0</v>
      </c>
      <c r="AH15" s="6">
        <f>AC15+AH14</f>
        <v>0</v>
      </c>
      <c r="AI15" s="6">
        <f>AD15+AI14</f>
        <v>0</v>
      </c>
      <c r="AJ15" s="38">
        <f>AJ14/F15</f>
        <v>0.95</v>
      </c>
      <c r="AK15" s="6"/>
      <c r="AL15" s="6">
        <f>AG15+AL14</f>
        <v>0</v>
      </c>
      <c r="AM15" s="6">
        <f>AH15+AM14</f>
        <v>0</v>
      </c>
      <c r="AN15" s="6">
        <f>AI15+AN14</f>
        <v>0</v>
      </c>
      <c r="AO15" s="38">
        <f>AO14/F15</f>
        <v>0.95</v>
      </c>
      <c r="AP15" s="6"/>
      <c r="AQ15" s="6">
        <f>AL15+AQ14</f>
        <v>0</v>
      </c>
      <c r="AR15" s="6">
        <f>AM15+AR14</f>
        <v>0</v>
      </c>
      <c r="AS15" s="6">
        <f>AN15+AS14</f>
        <v>0</v>
      </c>
      <c r="AT15" s="38">
        <f>AT14/F15</f>
        <v>0.95</v>
      </c>
      <c r="AU15" s="6"/>
      <c r="AV15" s="6">
        <f>AQ15+AV14</f>
        <v>0</v>
      </c>
      <c r="AW15" s="6">
        <f>AR15+AW14</f>
        <v>0</v>
      </c>
      <c r="AX15" s="6">
        <f>AS15+AX14</f>
        <v>0</v>
      </c>
      <c r="AY15" s="38">
        <f>AY14/F15</f>
        <v>0.95</v>
      </c>
      <c r="AZ15" s="6"/>
      <c r="BA15" s="6">
        <f>AV15+BA14</f>
        <v>0</v>
      </c>
      <c r="BB15" s="6">
        <f>AW15+BB14</f>
        <v>0</v>
      </c>
      <c r="BC15" s="6">
        <f>AX15+BC14</f>
        <v>0</v>
      </c>
      <c r="BD15" s="38">
        <f>BD14/F15</f>
        <v>0.95</v>
      </c>
      <c r="BE15" s="6"/>
      <c r="BF15" s="6">
        <f>BA15+BF14</f>
        <v>0</v>
      </c>
      <c r="BG15" s="6">
        <f>BB15+BG14</f>
        <v>0</v>
      </c>
      <c r="BH15" s="6">
        <f>BC15+BH14</f>
        <v>0</v>
      </c>
      <c r="BI15" s="38">
        <f>BI14/F15</f>
        <v>0.95</v>
      </c>
      <c r="BJ15" s="6"/>
      <c r="BK15" s="6">
        <f>BF15+BK14</f>
        <v>0</v>
      </c>
      <c r="BL15" s="6">
        <f>BG15+BL14</f>
        <v>0</v>
      </c>
      <c r="BM15" s="6">
        <f>BH15+BM14</f>
        <v>0</v>
      </c>
      <c r="BN15" s="38">
        <f>BN14/F15</f>
        <v>0.95</v>
      </c>
      <c r="BO15" s="6"/>
      <c r="BP15" s="6">
        <f>BK15+BP14</f>
        <v>0</v>
      </c>
      <c r="BQ15" s="6">
        <f>BL15+BQ14</f>
        <v>0</v>
      </c>
      <c r="BR15" s="6">
        <f>BM15+BR14</f>
        <v>0</v>
      </c>
      <c r="BS15" s="38">
        <f>BS14/F15</f>
        <v>0.95</v>
      </c>
    </row>
    <row r="16" spans="1:71" s="39" customFormat="1" x14ac:dyDescent="0.25">
      <c r="H16" s="161"/>
      <c r="I16" s="161"/>
    </row>
    <row r="17" spans="1:71" s="39" customFormat="1" x14ac:dyDescent="0.25">
      <c r="A17" s="37" t="s">
        <v>340</v>
      </c>
      <c r="B17" s="6" t="s">
        <v>142</v>
      </c>
      <c r="C17" s="6"/>
      <c r="D17" s="6"/>
      <c r="E17" s="6">
        <v>23</v>
      </c>
      <c r="F17" s="6">
        <f>IF(B17="MAL",E17,IF(E17&gt;=11,E17+variables!$B$1,11))</f>
        <v>23</v>
      </c>
      <c r="G17" s="38">
        <f>BS17/F17</f>
        <v>1</v>
      </c>
      <c r="H17" s="149">
        <v>23</v>
      </c>
      <c r="I17" s="149">
        <f>+H17+J17</f>
        <v>23</v>
      </c>
      <c r="J17" s="16"/>
      <c r="K17" s="16">
        <v>2017</v>
      </c>
      <c r="L17" s="16">
        <v>2017</v>
      </c>
      <c r="M17" s="16"/>
      <c r="N17" s="16"/>
      <c r="O17" s="16"/>
      <c r="P17" s="149">
        <f>+H17</f>
        <v>23</v>
      </c>
      <c r="Q17" s="16"/>
      <c r="R17" s="16"/>
      <c r="S17" s="16"/>
      <c r="T17" s="16"/>
      <c r="U17" s="149">
        <f>+SUM(P17:T17)</f>
        <v>23</v>
      </c>
      <c r="V17" s="16"/>
      <c r="W17" s="16"/>
      <c r="X17" s="16"/>
      <c r="Y17" s="16"/>
      <c r="Z17" s="6">
        <f t="shared" ref="Z17:Z25" si="4">SUM(U17:Y17)</f>
        <v>23</v>
      </c>
      <c r="AA17" s="16"/>
      <c r="AB17" s="16"/>
      <c r="AC17" s="16"/>
      <c r="AD17" s="16"/>
      <c r="AE17" s="6">
        <f t="shared" ref="AE17:AE25" si="5">SUM(Z17:AD17)</f>
        <v>23</v>
      </c>
      <c r="AF17" s="16"/>
      <c r="AG17" s="16"/>
      <c r="AH17" s="16"/>
      <c r="AI17" s="16"/>
      <c r="AJ17" s="6">
        <f t="shared" ref="AJ17:AJ25" si="6">SUM(AE17:AI17)</f>
        <v>23</v>
      </c>
      <c r="AK17" s="16"/>
      <c r="AL17" s="16"/>
      <c r="AM17" s="16"/>
      <c r="AN17" s="16"/>
      <c r="AO17" s="6">
        <f t="shared" ref="AO17:AO25" si="7">SUM(AJ17:AN17)</f>
        <v>23</v>
      </c>
      <c r="AP17" s="16"/>
      <c r="AQ17" s="16"/>
      <c r="AR17" s="16"/>
      <c r="AS17" s="16"/>
      <c r="AT17" s="6">
        <f t="shared" ref="AT17:AT25" si="8">SUM(AO17:AS17)</f>
        <v>23</v>
      </c>
      <c r="AU17" s="16"/>
      <c r="AV17" s="16"/>
      <c r="AW17" s="16"/>
      <c r="AX17" s="16"/>
      <c r="AY17" s="6">
        <f t="shared" ref="AY17:AY25" si="9">SUM(AT17:AX17)</f>
        <v>23</v>
      </c>
      <c r="AZ17" s="16"/>
      <c r="BA17" s="16"/>
      <c r="BB17" s="16"/>
      <c r="BC17" s="16"/>
      <c r="BD17" s="6">
        <f t="shared" ref="BD17:BD25" si="10">SUM(AY17:BC17)</f>
        <v>23</v>
      </c>
      <c r="BE17" s="16"/>
      <c r="BF17" s="16"/>
      <c r="BG17" s="16"/>
      <c r="BH17" s="16"/>
      <c r="BI17" s="6">
        <f t="shared" ref="BI17:BI25" si="11">SUM(BD17:BH17)</f>
        <v>23</v>
      </c>
      <c r="BJ17" s="16"/>
      <c r="BK17" s="16"/>
      <c r="BL17" s="16"/>
      <c r="BM17" s="16"/>
      <c r="BN17" s="6">
        <f t="shared" ref="BN17:BN25" si="12">SUM(BI17:BM17)</f>
        <v>23</v>
      </c>
      <c r="BO17" s="16"/>
      <c r="BP17" s="16"/>
      <c r="BQ17" s="16"/>
      <c r="BR17" s="16"/>
      <c r="BS17" s="6">
        <f t="shared" ref="BS17:BS25" si="13">SUM(BN17:BR17)</f>
        <v>23</v>
      </c>
    </row>
    <row r="18" spans="1:71" s="39" customFormat="1" x14ac:dyDescent="0.25">
      <c r="A18" s="6"/>
      <c r="B18" s="6" t="s">
        <v>90</v>
      </c>
      <c r="C18" s="6">
        <v>2</v>
      </c>
      <c r="D18" s="6">
        <v>549</v>
      </c>
      <c r="E18" s="6">
        <v>45</v>
      </c>
      <c r="F18" s="6">
        <f>IF(B18="MAL",E18,IF(E18&gt;=11,E18+variables!$B$1,11))</f>
        <v>46</v>
      </c>
      <c r="G18" s="38">
        <f t="shared" ref="G18:G25" si="14">$BS18/F18</f>
        <v>0.69565217391304346</v>
      </c>
      <c r="H18" s="149">
        <v>32</v>
      </c>
      <c r="I18" s="149">
        <f t="shared" ref="I18:I25" si="15">+H18+J18</f>
        <v>32</v>
      </c>
      <c r="J18" s="16"/>
      <c r="K18" s="16">
        <v>2017</v>
      </c>
      <c r="L18" s="16">
        <v>2017</v>
      </c>
      <c r="M18" s="16"/>
      <c r="N18" s="16"/>
      <c r="O18" s="16"/>
      <c r="P18" s="149">
        <f>+H18+SUM(M18:O18)</f>
        <v>32</v>
      </c>
      <c r="Q18" s="16"/>
      <c r="R18" s="16"/>
      <c r="S18" s="16"/>
      <c r="T18" s="16"/>
      <c r="U18" s="149">
        <f t="shared" ref="U18:U25" si="16">+SUM(P18:T18)</f>
        <v>32</v>
      </c>
      <c r="V18" s="16"/>
      <c r="W18" s="16"/>
      <c r="X18" s="16"/>
      <c r="Y18" s="16"/>
      <c r="Z18" s="6">
        <f t="shared" si="4"/>
        <v>32</v>
      </c>
      <c r="AA18" s="16"/>
      <c r="AB18" s="16"/>
      <c r="AC18" s="16"/>
      <c r="AD18" s="16"/>
      <c r="AE18" s="6">
        <f t="shared" si="5"/>
        <v>32</v>
      </c>
      <c r="AF18" s="16"/>
      <c r="AG18" s="16"/>
      <c r="AH18" s="16"/>
      <c r="AI18" s="16"/>
      <c r="AJ18" s="6">
        <f t="shared" si="6"/>
        <v>32</v>
      </c>
      <c r="AK18" s="16"/>
      <c r="AL18" s="16"/>
      <c r="AM18" s="16"/>
      <c r="AN18" s="16"/>
      <c r="AO18" s="6">
        <f t="shared" si="7"/>
        <v>32</v>
      </c>
      <c r="AP18" s="16"/>
      <c r="AQ18" s="16"/>
      <c r="AR18" s="16"/>
      <c r="AS18" s="16"/>
      <c r="AT18" s="6">
        <f t="shared" si="8"/>
        <v>32</v>
      </c>
      <c r="AU18" s="16"/>
      <c r="AV18" s="16"/>
      <c r="AW18" s="16"/>
      <c r="AX18" s="16"/>
      <c r="AY18" s="6">
        <f t="shared" si="9"/>
        <v>32</v>
      </c>
      <c r="AZ18" s="16"/>
      <c r="BA18" s="16"/>
      <c r="BB18" s="16"/>
      <c r="BC18" s="16"/>
      <c r="BD18" s="6">
        <f t="shared" si="10"/>
        <v>32</v>
      </c>
      <c r="BE18" s="16"/>
      <c r="BF18" s="16"/>
      <c r="BG18" s="16"/>
      <c r="BH18" s="16"/>
      <c r="BI18" s="6">
        <f t="shared" si="11"/>
        <v>32</v>
      </c>
      <c r="BJ18" s="16"/>
      <c r="BK18" s="16"/>
      <c r="BL18" s="16"/>
      <c r="BM18" s="16"/>
      <c r="BN18" s="6">
        <f t="shared" si="12"/>
        <v>32</v>
      </c>
      <c r="BO18" s="16"/>
      <c r="BP18" s="16"/>
      <c r="BQ18" s="16"/>
      <c r="BR18" s="16"/>
      <c r="BS18" s="6">
        <f t="shared" si="13"/>
        <v>32</v>
      </c>
    </row>
    <row r="19" spans="1:71" s="39" customFormat="1" x14ac:dyDescent="0.25">
      <c r="A19" s="6"/>
      <c r="B19" s="6" t="s">
        <v>366</v>
      </c>
      <c r="C19" s="6">
        <v>6</v>
      </c>
      <c r="D19" s="6">
        <v>9907</v>
      </c>
      <c r="E19" s="6">
        <v>20</v>
      </c>
      <c r="F19" s="6">
        <f>IF(B19="MAL",E19,IF(E19&gt;=11,E19+variables!$B$1,11))</f>
        <v>21</v>
      </c>
      <c r="G19" s="38">
        <f t="shared" si="14"/>
        <v>0.19047619047619047</v>
      </c>
      <c r="H19" s="149">
        <v>4</v>
      </c>
      <c r="I19" s="149">
        <f t="shared" si="15"/>
        <v>4</v>
      </c>
      <c r="J19" s="16"/>
      <c r="K19" s="16">
        <v>2017</v>
      </c>
      <c r="L19" s="16">
        <v>2017</v>
      </c>
      <c r="M19" s="16"/>
      <c r="N19" s="16"/>
      <c r="O19" s="16"/>
      <c r="P19" s="149">
        <f t="shared" ref="P19:P25" si="17">+H19+SUM(M19:O19)</f>
        <v>4</v>
      </c>
      <c r="Q19" s="16"/>
      <c r="R19" s="16"/>
      <c r="S19" s="16"/>
      <c r="T19" s="16"/>
      <c r="U19" s="149">
        <f t="shared" si="16"/>
        <v>4</v>
      </c>
      <c r="V19" s="16"/>
      <c r="W19" s="16"/>
      <c r="X19" s="16"/>
      <c r="Y19" s="16"/>
      <c r="Z19" s="6">
        <f t="shared" si="4"/>
        <v>4</v>
      </c>
      <c r="AA19" s="16"/>
      <c r="AB19" s="16"/>
      <c r="AC19" s="16"/>
      <c r="AD19" s="16"/>
      <c r="AE19" s="6">
        <f t="shared" si="5"/>
        <v>4</v>
      </c>
      <c r="AF19" s="16"/>
      <c r="AG19" s="16"/>
      <c r="AH19" s="16"/>
      <c r="AI19" s="16"/>
      <c r="AJ19" s="6">
        <f t="shared" si="6"/>
        <v>4</v>
      </c>
      <c r="AK19" s="16"/>
      <c r="AL19" s="16"/>
      <c r="AM19" s="16"/>
      <c r="AN19" s="16"/>
      <c r="AO19" s="6">
        <f t="shared" si="7"/>
        <v>4</v>
      </c>
      <c r="AP19" s="16"/>
      <c r="AQ19" s="16"/>
      <c r="AR19" s="16"/>
      <c r="AS19" s="16"/>
      <c r="AT19" s="6">
        <f t="shared" si="8"/>
        <v>4</v>
      </c>
      <c r="AU19" s="16"/>
      <c r="AV19" s="16"/>
      <c r="AW19" s="16"/>
      <c r="AX19" s="16"/>
      <c r="AY19" s="6">
        <f t="shared" si="9"/>
        <v>4</v>
      </c>
      <c r="AZ19" s="16"/>
      <c r="BA19" s="16"/>
      <c r="BB19" s="16"/>
      <c r="BC19" s="16"/>
      <c r="BD19" s="6">
        <f t="shared" si="10"/>
        <v>4</v>
      </c>
      <c r="BE19" s="16"/>
      <c r="BF19" s="16"/>
      <c r="BG19" s="16"/>
      <c r="BH19" s="16"/>
      <c r="BI19" s="6">
        <f t="shared" si="11"/>
        <v>4</v>
      </c>
      <c r="BJ19" s="16"/>
      <c r="BK19" s="16"/>
      <c r="BL19" s="16"/>
      <c r="BM19" s="16"/>
      <c r="BN19" s="6">
        <f t="shared" si="12"/>
        <v>4</v>
      </c>
      <c r="BO19" s="16"/>
      <c r="BP19" s="16"/>
      <c r="BQ19" s="16"/>
      <c r="BR19" s="16"/>
      <c r="BS19" s="6">
        <f t="shared" si="13"/>
        <v>4</v>
      </c>
    </row>
    <row r="20" spans="1:71" s="39" customFormat="1" x14ac:dyDescent="0.25">
      <c r="A20" s="6"/>
      <c r="B20" s="6" t="s">
        <v>292</v>
      </c>
      <c r="C20" s="6">
        <v>10</v>
      </c>
      <c r="D20" s="6">
        <v>9399</v>
      </c>
      <c r="E20" s="6">
        <v>70</v>
      </c>
      <c r="F20" s="6">
        <f>IF(B20="MAL",E20,IF(E20&gt;=11,E20+variables!$B$1,11))</f>
        <v>71</v>
      </c>
      <c r="G20" s="38">
        <f t="shared" si="14"/>
        <v>0.6619718309859155</v>
      </c>
      <c r="H20" s="149">
        <v>43</v>
      </c>
      <c r="I20" s="149">
        <f t="shared" si="15"/>
        <v>43</v>
      </c>
      <c r="J20" s="16"/>
      <c r="K20" s="16">
        <v>2017</v>
      </c>
      <c r="L20" s="16">
        <v>2017</v>
      </c>
      <c r="M20" s="16"/>
      <c r="N20" s="16">
        <v>4</v>
      </c>
      <c r="O20" s="16"/>
      <c r="P20" s="149">
        <f t="shared" si="17"/>
        <v>47</v>
      </c>
      <c r="Q20" s="16"/>
      <c r="R20" s="16"/>
      <c r="S20" s="16"/>
      <c r="T20" s="16"/>
      <c r="U20" s="149">
        <f t="shared" si="16"/>
        <v>47</v>
      </c>
      <c r="V20" s="16"/>
      <c r="W20" s="16"/>
      <c r="X20" s="16"/>
      <c r="Y20" s="16"/>
      <c r="Z20" s="6">
        <f t="shared" si="4"/>
        <v>47</v>
      </c>
      <c r="AA20" s="16"/>
      <c r="AB20" s="16"/>
      <c r="AC20" s="16"/>
      <c r="AD20" s="16"/>
      <c r="AE20" s="6">
        <f t="shared" si="5"/>
        <v>47</v>
      </c>
      <c r="AF20" s="16"/>
      <c r="AG20" s="16"/>
      <c r="AH20" s="16"/>
      <c r="AI20" s="16"/>
      <c r="AJ20" s="6">
        <f t="shared" si="6"/>
        <v>47</v>
      </c>
      <c r="AK20" s="16"/>
      <c r="AL20" s="16"/>
      <c r="AM20" s="16"/>
      <c r="AN20" s="16"/>
      <c r="AO20" s="6">
        <f t="shared" si="7"/>
        <v>47</v>
      </c>
      <c r="AP20" s="16"/>
      <c r="AQ20" s="16"/>
      <c r="AR20" s="16"/>
      <c r="AS20" s="16"/>
      <c r="AT20" s="6">
        <f t="shared" si="8"/>
        <v>47</v>
      </c>
      <c r="AU20" s="16"/>
      <c r="AV20" s="16"/>
      <c r="AW20" s="16"/>
      <c r="AX20" s="16"/>
      <c r="AY20" s="6">
        <f t="shared" si="9"/>
        <v>47</v>
      </c>
      <c r="AZ20" s="16"/>
      <c r="BA20" s="16"/>
      <c r="BB20" s="16"/>
      <c r="BC20" s="16"/>
      <c r="BD20" s="6">
        <f t="shared" si="10"/>
        <v>47</v>
      </c>
      <c r="BE20" s="16"/>
      <c r="BF20" s="16"/>
      <c r="BG20" s="16"/>
      <c r="BH20" s="16"/>
      <c r="BI20" s="6">
        <f t="shared" si="11"/>
        <v>47</v>
      </c>
      <c r="BJ20" s="16"/>
      <c r="BK20" s="16"/>
      <c r="BL20" s="16"/>
      <c r="BM20" s="16"/>
      <c r="BN20" s="6">
        <f t="shared" si="12"/>
        <v>47</v>
      </c>
      <c r="BO20" s="16"/>
      <c r="BP20" s="16"/>
      <c r="BQ20" s="16"/>
      <c r="BR20" s="16"/>
      <c r="BS20" s="6">
        <f t="shared" si="13"/>
        <v>47</v>
      </c>
    </row>
    <row r="21" spans="1:71" s="39" customFormat="1" x14ac:dyDescent="0.25">
      <c r="A21" s="6"/>
      <c r="B21" s="6" t="s">
        <v>367</v>
      </c>
      <c r="C21" s="6">
        <v>11</v>
      </c>
      <c r="D21" s="6">
        <v>9400</v>
      </c>
      <c r="E21" s="6">
        <v>52</v>
      </c>
      <c r="F21" s="6">
        <f>IF(B21="MAL",E21,IF(E21&gt;=11,E21+variables!$B$1,11))</f>
        <v>53</v>
      </c>
      <c r="G21" s="38">
        <f t="shared" si="14"/>
        <v>0.8867924528301887</v>
      </c>
      <c r="H21" s="149">
        <v>47</v>
      </c>
      <c r="I21" s="149">
        <f t="shared" si="15"/>
        <v>47</v>
      </c>
      <c r="J21" s="16"/>
      <c r="K21" s="16">
        <v>2017</v>
      </c>
      <c r="L21" s="16">
        <v>2017</v>
      </c>
      <c r="M21" s="16"/>
      <c r="N21" s="16"/>
      <c r="O21" s="16"/>
      <c r="P21" s="149">
        <f t="shared" si="17"/>
        <v>47</v>
      </c>
      <c r="Q21" s="16"/>
      <c r="R21" s="16"/>
      <c r="S21" s="16"/>
      <c r="T21" s="16"/>
      <c r="U21" s="149">
        <f t="shared" si="16"/>
        <v>47</v>
      </c>
      <c r="V21" s="16"/>
      <c r="W21" s="16"/>
      <c r="X21" s="16"/>
      <c r="Y21" s="16"/>
      <c r="Z21" s="6">
        <f t="shared" si="4"/>
        <v>47</v>
      </c>
      <c r="AA21" s="16"/>
      <c r="AB21" s="16"/>
      <c r="AC21" s="16"/>
      <c r="AD21" s="16"/>
      <c r="AE21" s="6">
        <f t="shared" si="5"/>
        <v>47</v>
      </c>
      <c r="AF21" s="16"/>
      <c r="AG21" s="16"/>
      <c r="AH21" s="16"/>
      <c r="AI21" s="16"/>
      <c r="AJ21" s="6">
        <f t="shared" si="6"/>
        <v>47</v>
      </c>
      <c r="AK21" s="16"/>
      <c r="AL21" s="16"/>
      <c r="AM21" s="16"/>
      <c r="AN21" s="16"/>
      <c r="AO21" s="6">
        <f t="shared" si="7"/>
        <v>47</v>
      </c>
      <c r="AP21" s="16"/>
      <c r="AQ21" s="16"/>
      <c r="AR21" s="16"/>
      <c r="AS21" s="16"/>
      <c r="AT21" s="6">
        <f t="shared" si="8"/>
        <v>47</v>
      </c>
      <c r="AU21" s="16"/>
      <c r="AV21" s="16"/>
      <c r="AW21" s="16"/>
      <c r="AX21" s="16"/>
      <c r="AY21" s="6">
        <f t="shared" si="9"/>
        <v>47</v>
      </c>
      <c r="AZ21" s="16"/>
      <c r="BA21" s="16"/>
      <c r="BB21" s="16"/>
      <c r="BC21" s="16"/>
      <c r="BD21" s="6">
        <f t="shared" si="10"/>
        <v>47</v>
      </c>
      <c r="BE21" s="16"/>
      <c r="BF21" s="16"/>
      <c r="BG21" s="16"/>
      <c r="BH21" s="16"/>
      <c r="BI21" s="6">
        <f t="shared" si="11"/>
        <v>47</v>
      </c>
      <c r="BJ21" s="16"/>
      <c r="BK21" s="16"/>
      <c r="BL21" s="16"/>
      <c r="BM21" s="16"/>
      <c r="BN21" s="6">
        <f t="shared" si="12"/>
        <v>47</v>
      </c>
      <c r="BO21" s="16"/>
      <c r="BP21" s="16"/>
      <c r="BQ21" s="16"/>
      <c r="BR21" s="16"/>
      <c r="BS21" s="6">
        <f t="shared" si="13"/>
        <v>47</v>
      </c>
    </row>
    <row r="22" spans="1:71" s="39" customFormat="1" x14ac:dyDescent="0.25">
      <c r="A22" s="6"/>
      <c r="B22" s="6" t="s">
        <v>293</v>
      </c>
      <c r="C22" s="6">
        <v>13</v>
      </c>
      <c r="D22" s="6">
        <v>9972</v>
      </c>
      <c r="E22" s="6">
        <v>59</v>
      </c>
      <c r="F22" s="6">
        <f>IF(B22="MAL",E22,IF(E22&gt;=11,E22+variables!$B$1,11))</f>
        <v>60</v>
      </c>
      <c r="G22" s="38">
        <f t="shared" si="14"/>
        <v>0.6166666666666667</v>
      </c>
      <c r="H22" s="149">
        <v>37</v>
      </c>
      <c r="I22" s="149">
        <f t="shared" si="15"/>
        <v>37</v>
      </c>
      <c r="J22" s="16"/>
      <c r="K22" s="16">
        <v>2017</v>
      </c>
      <c r="L22" s="16">
        <v>2017</v>
      </c>
      <c r="M22" s="16"/>
      <c r="N22" s="16"/>
      <c r="O22" s="16"/>
      <c r="P22" s="149">
        <f t="shared" si="17"/>
        <v>37</v>
      </c>
      <c r="Q22" s="16"/>
      <c r="R22" s="16"/>
      <c r="S22" s="16"/>
      <c r="T22" s="16"/>
      <c r="U22" s="149">
        <f t="shared" si="16"/>
        <v>37</v>
      </c>
      <c r="V22" s="16"/>
      <c r="W22" s="16"/>
      <c r="X22" s="16"/>
      <c r="Y22" s="16"/>
      <c r="Z22" s="6">
        <f t="shared" si="4"/>
        <v>37</v>
      </c>
      <c r="AA22" s="16"/>
      <c r="AB22" s="16"/>
      <c r="AC22" s="16"/>
      <c r="AD22" s="16"/>
      <c r="AE22" s="6">
        <f t="shared" si="5"/>
        <v>37</v>
      </c>
      <c r="AF22" s="16"/>
      <c r="AG22" s="16"/>
      <c r="AH22" s="16"/>
      <c r="AI22" s="16"/>
      <c r="AJ22" s="6">
        <f t="shared" si="6"/>
        <v>37</v>
      </c>
      <c r="AK22" s="16"/>
      <c r="AL22" s="16"/>
      <c r="AM22" s="16"/>
      <c r="AN22" s="16"/>
      <c r="AO22" s="6">
        <f t="shared" si="7"/>
        <v>37</v>
      </c>
      <c r="AP22" s="16"/>
      <c r="AQ22" s="16"/>
      <c r="AR22" s="16"/>
      <c r="AS22" s="16"/>
      <c r="AT22" s="6">
        <f t="shared" si="8"/>
        <v>37</v>
      </c>
      <c r="AU22" s="16"/>
      <c r="AV22" s="16"/>
      <c r="AW22" s="16"/>
      <c r="AX22" s="16"/>
      <c r="AY22" s="6">
        <f t="shared" si="9"/>
        <v>37</v>
      </c>
      <c r="AZ22" s="16"/>
      <c r="BA22" s="16"/>
      <c r="BB22" s="16"/>
      <c r="BC22" s="16"/>
      <c r="BD22" s="6">
        <f t="shared" si="10"/>
        <v>37</v>
      </c>
      <c r="BE22" s="16"/>
      <c r="BF22" s="16"/>
      <c r="BG22" s="16"/>
      <c r="BH22" s="16"/>
      <c r="BI22" s="6">
        <f t="shared" si="11"/>
        <v>37</v>
      </c>
      <c r="BJ22" s="16"/>
      <c r="BK22" s="16"/>
      <c r="BL22" s="16"/>
      <c r="BM22" s="16"/>
      <c r="BN22" s="6">
        <f t="shared" si="12"/>
        <v>37</v>
      </c>
      <c r="BO22" s="16"/>
      <c r="BP22" s="16"/>
      <c r="BQ22" s="16"/>
      <c r="BR22" s="16"/>
      <c r="BS22" s="6">
        <f t="shared" si="13"/>
        <v>37</v>
      </c>
    </row>
    <row r="23" spans="1:71" s="39" customFormat="1" x14ac:dyDescent="0.25">
      <c r="A23" s="6"/>
      <c r="B23" s="6" t="s">
        <v>339</v>
      </c>
      <c r="C23" s="6">
        <v>14</v>
      </c>
      <c r="D23" s="6">
        <v>1433</v>
      </c>
      <c r="E23" s="6">
        <v>46</v>
      </c>
      <c r="F23" s="6">
        <f>IF(B23="MAL",E23,IF(E23&gt;=11,E23+variables!$B$1,11))</f>
        <v>47</v>
      </c>
      <c r="G23" s="38">
        <f t="shared" si="14"/>
        <v>0.44680851063829785</v>
      </c>
      <c r="H23" s="149">
        <v>19</v>
      </c>
      <c r="I23" s="149">
        <f t="shared" si="15"/>
        <v>19</v>
      </c>
      <c r="J23" s="16"/>
      <c r="K23" s="16">
        <v>2017</v>
      </c>
      <c r="L23" s="16">
        <v>2017</v>
      </c>
      <c r="M23" s="16"/>
      <c r="N23" s="16">
        <v>2</v>
      </c>
      <c r="O23" s="16"/>
      <c r="P23" s="149">
        <f t="shared" si="17"/>
        <v>21</v>
      </c>
      <c r="Q23" s="16"/>
      <c r="R23" s="16"/>
      <c r="S23" s="16"/>
      <c r="T23" s="16"/>
      <c r="U23" s="149">
        <f t="shared" si="16"/>
        <v>21</v>
      </c>
      <c r="V23" s="16"/>
      <c r="W23" s="16"/>
      <c r="X23" s="16"/>
      <c r="Y23" s="16"/>
      <c r="Z23" s="6">
        <f t="shared" si="4"/>
        <v>21</v>
      </c>
      <c r="AA23" s="16"/>
      <c r="AB23" s="16"/>
      <c r="AC23" s="16"/>
      <c r="AD23" s="16"/>
      <c r="AE23" s="6">
        <f t="shared" si="5"/>
        <v>21</v>
      </c>
      <c r="AF23" s="16"/>
      <c r="AG23" s="16"/>
      <c r="AH23" s="16"/>
      <c r="AI23" s="16"/>
      <c r="AJ23" s="6">
        <f t="shared" si="6"/>
        <v>21</v>
      </c>
      <c r="AK23" s="16"/>
      <c r="AL23" s="16"/>
      <c r="AM23" s="16"/>
      <c r="AN23" s="16"/>
      <c r="AO23" s="6">
        <f t="shared" si="7"/>
        <v>21</v>
      </c>
      <c r="AP23" s="16"/>
      <c r="AQ23" s="16"/>
      <c r="AR23" s="16"/>
      <c r="AS23" s="16"/>
      <c r="AT23" s="6">
        <f t="shared" si="8"/>
        <v>21</v>
      </c>
      <c r="AU23" s="16"/>
      <c r="AV23" s="16"/>
      <c r="AW23" s="16"/>
      <c r="AX23" s="16"/>
      <c r="AY23" s="6">
        <f t="shared" si="9"/>
        <v>21</v>
      </c>
      <c r="AZ23" s="16"/>
      <c r="BA23" s="16"/>
      <c r="BB23" s="16"/>
      <c r="BC23" s="16"/>
      <c r="BD23" s="6">
        <f t="shared" si="10"/>
        <v>21</v>
      </c>
      <c r="BE23" s="16"/>
      <c r="BF23" s="16"/>
      <c r="BG23" s="16"/>
      <c r="BH23" s="16"/>
      <c r="BI23" s="6">
        <f t="shared" si="11"/>
        <v>21</v>
      </c>
      <c r="BJ23" s="16"/>
      <c r="BK23" s="16"/>
      <c r="BL23" s="16"/>
      <c r="BM23" s="16"/>
      <c r="BN23" s="6">
        <f t="shared" si="12"/>
        <v>21</v>
      </c>
      <c r="BO23" s="16"/>
      <c r="BP23" s="16"/>
      <c r="BQ23" s="16"/>
      <c r="BR23" s="16"/>
      <c r="BS23" s="6">
        <f t="shared" si="13"/>
        <v>21</v>
      </c>
    </row>
    <row r="24" spans="1:71" s="39" customFormat="1" x14ac:dyDescent="0.25">
      <c r="A24" s="6"/>
      <c r="B24" s="6" t="s">
        <v>294</v>
      </c>
      <c r="C24" s="6">
        <v>23</v>
      </c>
      <c r="D24" s="6">
        <v>541</v>
      </c>
      <c r="E24" s="6">
        <v>50</v>
      </c>
      <c r="F24" s="6">
        <f>IF(B24="MAL",E24,IF(E24&gt;=11,E24+variables!$B$1,11))</f>
        <v>51</v>
      </c>
      <c r="G24" s="38">
        <f t="shared" si="14"/>
        <v>0.29411764705882354</v>
      </c>
      <c r="H24" s="149">
        <v>15</v>
      </c>
      <c r="I24" s="149">
        <f t="shared" si="15"/>
        <v>15</v>
      </c>
      <c r="J24" s="16"/>
      <c r="K24" s="16">
        <v>2017</v>
      </c>
      <c r="L24" s="16">
        <v>2017</v>
      </c>
      <c r="M24" s="16"/>
      <c r="N24" s="16"/>
      <c r="O24" s="16"/>
      <c r="P24" s="149">
        <f t="shared" si="17"/>
        <v>15</v>
      </c>
      <c r="Q24" s="16"/>
      <c r="R24" s="16"/>
      <c r="S24" s="16"/>
      <c r="T24" s="16"/>
      <c r="U24" s="149">
        <f t="shared" si="16"/>
        <v>15</v>
      </c>
      <c r="V24" s="16"/>
      <c r="W24" s="16"/>
      <c r="X24" s="16"/>
      <c r="Y24" s="16"/>
      <c r="Z24" s="6">
        <f t="shared" si="4"/>
        <v>15</v>
      </c>
      <c r="AA24" s="16"/>
      <c r="AB24" s="16"/>
      <c r="AC24" s="16"/>
      <c r="AD24" s="16"/>
      <c r="AE24" s="6">
        <f t="shared" si="5"/>
        <v>15</v>
      </c>
      <c r="AF24" s="16"/>
      <c r="AG24" s="16"/>
      <c r="AH24" s="16"/>
      <c r="AI24" s="16"/>
      <c r="AJ24" s="6">
        <f t="shared" si="6"/>
        <v>15</v>
      </c>
      <c r="AK24" s="16"/>
      <c r="AL24" s="16"/>
      <c r="AM24" s="16"/>
      <c r="AN24" s="16"/>
      <c r="AO24" s="6">
        <f t="shared" si="7"/>
        <v>15</v>
      </c>
      <c r="AP24" s="16"/>
      <c r="AQ24" s="16"/>
      <c r="AR24" s="16"/>
      <c r="AS24" s="16"/>
      <c r="AT24" s="6">
        <f t="shared" si="8"/>
        <v>15</v>
      </c>
      <c r="AU24" s="16"/>
      <c r="AV24" s="16"/>
      <c r="AW24" s="16"/>
      <c r="AX24" s="16"/>
      <c r="AY24" s="6">
        <f t="shared" si="9"/>
        <v>15</v>
      </c>
      <c r="AZ24" s="16"/>
      <c r="BA24" s="16"/>
      <c r="BB24" s="16"/>
      <c r="BC24" s="16"/>
      <c r="BD24" s="6">
        <f t="shared" si="10"/>
        <v>15</v>
      </c>
      <c r="BE24" s="16"/>
      <c r="BF24" s="16"/>
      <c r="BG24" s="16"/>
      <c r="BH24" s="16"/>
      <c r="BI24" s="6">
        <f t="shared" si="11"/>
        <v>15</v>
      </c>
      <c r="BJ24" s="16"/>
      <c r="BK24" s="16"/>
      <c r="BL24" s="16"/>
      <c r="BM24" s="16"/>
      <c r="BN24" s="6">
        <f t="shared" si="12"/>
        <v>15</v>
      </c>
      <c r="BO24" s="16"/>
      <c r="BP24" s="16"/>
      <c r="BQ24" s="16"/>
      <c r="BR24" s="16"/>
      <c r="BS24" s="6">
        <f t="shared" si="13"/>
        <v>15</v>
      </c>
    </row>
    <row r="25" spans="1:71" s="39" customFormat="1" x14ac:dyDescent="0.25">
      <c r="A25" s="6"/>
      <c r="B25" s="6" t="s">
        <v>323</v>
      </c>
      <c r="C25" s="6">
        <v>777</v>
      </c>
      <c r="D25" s="6">
        <v>6306</v>
      </c>
      <c r="E25" s="6">
        <v>46</v>
      </c>
      <c r="F25" s="6">
        <f>IF(B25="MAL",E25,IF(E25&gt;=11,E25+variables!$B$1,11))</f>
        <v>47</v>
      </c>
      <c r="G25" s="38">
        <f t="shared" si="14"/>
        <v>0.38297872340425532</v>
      </c>
      <c r="H25" s="149">
        <v>18</v>
      </c>
      <c r="I25" s="149">
        <f t="shared" si="15"/>
        <v>18</v>
      </c>
      <c r="J25" s="16"/>
      <c r="K25" s="16">
        <v>2017</v>
      </c>
      <c r="L25" s="16">
        <v>2017</v>
      </c>
      <c r="M25" s="16"/>
      <c r="N25" s="16"/>
      <c r="O25" s="16"/>
      <c r="P25" s="149">
        <f t="shared" si="17"/>
        <v>18</v>
      </c>
      <c r="Q25" s="16"/>
      <c r="R25" s="16"/>
      <c r="S25" s="16"/>
      <c r="T25" s="16"/>
      <c r="U25" s="149">
        <f t="shared" si="16"/>
        <v>18</v>
      </c>
      <c r="V25" s="16"/>
      <c r="W25" s="16"/>
      <c r="X25" s="16"/>
      <c r="Y25" s="16"/>
      <c r="Z25" s="6">
        <f t="shared" si="4"/>
        <v>18</v>
      </c>
      <c r="AA25" s="16"/>
      <c r="AB25" s="16"/>
      <c r="AC25" s="16"/>
      <c r="AD25" s="16"/>
      <c r="AE25" s="6">
        <f t="shared" si="5"/>
        <v>18</v>
      </c>
      <c r="AF25" s="16"/>
      <c r="AG25" s="16"/>
      <c r="AH25" s="16"/>
      <c r="AI25" s="16"/>
      <c r="AJ25" s="6">
        <f t="shared" si="6"/>
        <v>18</v>
      </c>
      <c r="AK25" s="16"/>
      <c r="AL25" s="16"/>
      <c r="AM25" s="16"/>
      <c r="AN25" s="16"/>
      <c r="AO25" s="6">
        <f t="shared" si="7"/>
        <v>18</v>
      </c>
      <c r="AP25" s="16"/>
      <c r="AQ25" s="16"/>
      <c r="AR25" s="16"/>
      <c r="AS25" s="16"/>
      <c r="AT25" s="6">
        <f t="shared" si="8"/>
        <v>18</v>
      </c>
      <c r="AU25" s="16"/>
      <c r="AV25" s="16"/>
      <c r="AW25" s="16"/>
      <c r="AX25" s="16"/>
      <c r="AY25" s="6">
        <f t="shared" si="9"/>
        <v>18</v>
      </c>
      <c r="AZ25" s="16"/>
      <c r="BA25" s="16"/>
      <c r="BB25" s="16"/>
      <c r="BC25" s="16"/>
      <c r="BD25" s="6">
        <f t="shared" si="10"/>
        <v>18</v>
      </c>
      <c r="BE25" s="16"/>
      <c r="BF25" s="16"/>
      <c r="BG25" s="16"/>
      <c r="BH25" s="16"/>
      <c r="BI25" s="6">
        <f t="shared" si="11"/>
        <v>18</v>
      </c>
      <c r="BJ25" s="16"/>
      <c r="BK25" s="16"/>
      <c r="BL25" s="16"/>
      <c r="BM25" s="16"/>
      <c r="BN25" s="6">
        <f t="shared" si="12"/>
        <v>18</v>
      </c>
      <c r="BO25" s="16"/>
      <c r="BP25" s="16"/>
      <c r="BQ25" s="16"/>
      <c r="BR25" s="16"/>
      <c r="BS25" s="6">
        <f t="shared" si="13"/>
        <v>18</v>
      </c>
    </row>
    <row r="26" spans="1:71" s="39" customFormat="1" x14ac:dyDescent="0.25">
      <c r="A26" s="6"/>
      <c r="B26" s="6"/>
      <c r="C26" s="6"/>
      <c r="D26" s="6"/>
      <c r="E26" s="6"/>
      <c r="F26" s="6"/>
      <c r="G26" s="6"/>
      <c r="H26" s="149"/>
      <c r="I26" s="149"/>
      <c r="J26" s="6"/>
      <c r="K26" s="6"/>
      <c r="L26" s="6"/>
      <c r="M26" s="6">
        <f>SUM(M17:M25)</f>
        <v>0</v>
      </c>
      <c r="N26" s="6">
        <f>SUM(N17:N25)</f>
        <v>6</v>
      </c>
      <c r="O26" s="6">
        <f>SUM(O17:O25)</f>
        <v>0</v>
      </c>
      <c r="P26" s="6">
        <f>SUM(P16:P25)</f>
        <v>244</v>
      </c>
      <c r="Q26" s="6">
        <f>SUM(Q17:Q25)</f>
        <v>0</v>
      </c>
      <c r="R26" s="6">
        <f>SUM(R18:R25)</f>
        <v>0</v>
      </c>
      <c r="S26" s="6">
        <f>SUM(S18:S25)</f>
        <v>0</v>
      </c>
      <c r="T26" s="6">
        <f>SUM(T18:T25)</f>
        <v>0</v>
      </c>
      <c r="U26" s="149">
        <f>SUM(U17:U25)</f>
        <v>244</v>
      </c>
      <c r="V26" s="6">
        <f>SUM(V18:V25)</f>
        <v>0</v>
      </c>
      <c r="W26" s="6">
        <f>SUM(W18:W25)</f>
        <v>0</v>
      </c>
      <c r="X26" s="6">
        <f>SUM(X18:X25)</f>
        <v>0</v>
      </c>
      <c r="Y26" s="6">
        <f>SUM(Y18:Y25)</f>
        <v>0</v>
      </c>
      <c r="Z26" s="6">
        <f>SUM(Z17:Z25)</f>
        <v>244</v>
      </c>
      <c r="AA26" s="6">
        <f>SUM(AA18:AA25)</f>
        <v>0</v>
      </c>
      <c r="AB26" s="6">
        <f>SUM(AB18:AB25)</f>
        <v>0</v>
      </c>
      <c r="AC26" s="6">
        <f>SUM(AC18:AC25)</f>
        <v>0</v>
      </c>
      <c r="AD26" s="6">
        <f>SUM(AD18:AD25)</f>
        <v>0</v>
      </c>
      <c r="AE26" s="6">
        <f>SUM(AE17:AE25)</f>
        <v>244</v>
      </c>
      <c r="AF26" s="6">
        <f>SUM(AF18:AF25)</f>
        <v>0</v>
      </c>
      <c r="AG26" s="6">
        <f>SUM(AG18:AG25)</f>
        <v>0</v>
      </c>
      <c r="AH26" s="6">
        <f>SUM(AH18:AH25)</f>
        <v>0</v>
      </c>
      <c r="AI26" s="6">
        <f>SUM(AI18:AI25)</f>
        <v>0</v>
      </c>
      <c r="AJ26" s="6">
        <f>SUM(AJ17:AJ25)</f>
        <v>244</v>
      </c>
      <c r="AK26" s="6">
        <f>SUM(AK18:AK25)</f>
        <v>0</v>
      </c>
      <c r="AL26" s="6">
        <f>SUM(AL18:AL25)</f>
        <v>0</v>
      </c>
      <c r="AM26" s="6">
        <f>SUM(AM18:AM25)</f>
        <v>0</v>
      </c>
      <c r="AN26" s="6">
        <f>SUM(AN18:AN25)</f>
        <v>0</v>
      </c>
      <c r="AO26" s="6">
        <f>SUM(AO17:AO25)</f>
        <v>244</v>
      </c>
      <c r="AP26" s="6">
        <f>SUM(AP18:AP25)</f>
        <v>0</v>
      </c>
      <c r="AQ26" s="6">
        <f>SUM(AQ18:AQ25)</f>
        <v>0</v>
      </c>
      <c r="AR26" s="6">
        <f>SUM(AR18:AR25)</f>
        <v>0</v>
      </c>
      <c r="AS26" s="6">
        <f>SUM(AS18:AS25)</f>
        <v>0</v>
      </c>
      <c r="AT26" s="6">
        <f>SUM(AT17:AT25)</f>
        <v>244</v>
      </c>
      <c r="AU26" s="6">
        <f>SUM(AU18:AU25)</f>
        <v>0</v>
      </c>
      <c r="AV26" s="6">
        <f>SUM(AV18:AV25)</f>
        <v>0</v>
      </c>
      <c r="AW26" s="6">
        <f>SUM(AW18:AW25)</f>
        <v>0</v>
      </c>
      <c r="AX26" s="6">
        <f>SUM(AX18:AX25)</f>
        <v>0</v>
      </c>
      <c r="AY26" s="6">
        <f>SUM(AY17:AY25)</f>
        <v>244</v>
      </c>
      <c r="AZ26" s="6">
        <f>SUM(AZ18:AZ25)</f>
        <v>0</v>
      </c>
      <c r="BA26" s="6">
        <f>SUM(BA18:BA25)</f>
        <v>0</v>
      </c>
      <c r="BB26" s="6">
        <f>SUM(BB18:BB25)</f>
        <v>0</v>
      </c>
      <c r="BC26" s="6">
        <f>SUM(BC18:BC25)</f>
        <v>0</v>
      </c>
      <c r="BD26" s="6">
        <f>SUM(BD17:BD25)</f>
        <v>244</v>
      </c>
      <c r="BE26" s="6">
        <f>SUM(BE18:BE25)</f>
        <v>0</v>
      </c>
      <c r="BF26" s="6">
        <f>SUM(BF18:BF25)</f>
        <v>0</v>
      </c>
      <c r="BG26" s="6">
        <f>SUM(BG18:BG25)</f>
        <v>0</v>
      </c>
      <c r="BH26" s="6">
        <f>SUM(BH18:BH25)</f>
        <v>0</v>
      </c>
      <c r="BI26" s="6">
        <f>SUM(BI17:BI25)</f>
        <v>244</v>
      </c>
      <c r="BJ26" s="6">
        <f>SUM(BJ18:BJ25)</f>
        <v>0</v>
      </c>
      <c r="BK26" s="6">
        <f>SUM(BK18:BK25)</f>
        <v>0</v>
      </c>
      <c r="BL26" s="6">
        <f>SUM(BL18:BL25)</f>
        <v>0</v>
      </c>
      <c r="BM26" s="6">
        <f>SUM(BM18:BM25)</f>
        <v>0</v>
      </c>
      <c r="BN26" s="6">
        <f>SUM(BN17:BN25)</f>
        <v>244</v>
      </c>
      <c r="BO26" s="6">
        <f>SUM(BO18:BO25)</f>
        <v>0</v>
      </c>
      <c r="BP26" s="6">
        <f>SUM(BP18:BP25)</f>
        <v>0</v>
      </c>
      <c r="BQ26" s="6">
        <f>SUM(BQ18:BQ25)</f>
        <v>0</v>
      </c>
      <c r="BR26" s="6">
        <f>SUM(BR18:BR25)</f>
        <v>0</v>
      </c>
      <c r="BS26" s="6">
        <f>SUM(BS17:BS25)</f>
        <v>244</v>
      </c>
    </row>
    <row r="27" spans="1:71" s="39" customFormat="1" x14ac:dyDescent="0.25">
      <c r="A27" s="6"/>
      <c r="B27" s="6" t="s">
        <v>299</v>
      </c>
      <c r="C27" s="6">
        <f>COUNT(C18:C25)</f>
        <v>8</v>
      </c>
      <c r="D27" s="6"/>
      <c r="E27" s="6">
        <f>SUM(E17:E26)</f>
        <v>411</v>
      </c>
      <c r="F27" s="6">
        <f>SUM(F17:F26)</f>
        <v>419</v>
      </c>
      <c r="G27" s="38">
        <f>$BS26/F27</f>
        <v>0.58233890214797135</v>
      </c>
      <c r="H27" s="149">
        <f>SUM(H17:H25)</f>
        <v>238</v>
      </c>
      <c r="I27" s="149">
        <f>SUM(I17:I25)</f>
        <v>238</v>
      </c>
      <c r="J27" s="6">
        <f>SUM(J17:J25)</f>
        <v>0</v>
      </c>
      <c r="K27" s="6"/>
      <c r="L27" s="6"/>
      <c r="M27" s="6"/>
      <c r="N27" s="6"/>
      <c r="O27" s="6"/>
      <c r="P27" s="38">
        <f>P26/F27</f>
        <v>0.58233890214797135</v>
      </c>
      <c r="Q27" s="6"/>
      <c r="R27" s="6">
        <f>M26+R26</f>
        <v>0</v>
      </c>
      <c r="S27" s="6">
        <f>N26+S26</f>
        <v>6</v>
      </c>
      <c r="T27" s="6">
        <f>O26+T26</f>
        <v>0</v>
      </c>
      <c r="U27" s="38">
        <f>U26/F27</f>
        <v>0.58233890214797135</v>
      </c>
      <c r="V27" s="6"/>
      <c r="W27" s="6">
        <f>R27+W26</f>
        <v>0</v>
      </c>
      <c r="X27" s="6">
        <f>S27+X26</f>
        <v>6</v>
      </c>
      <c r="Y27" s="6">
        <f>T27+Y26</f>
        <v>0</v>
      </c>
      <c r="Z27" s="38">
        <f>Z26/F27</f>
        <v>0.58233890214797135</v>
      </c>
      <c r="AA27" s="6"/>
      <c r="AB27" s="6">
        <f>W27+AB26</f>
        <v>0</v>
      </c>
      <c r="AC27" s="6">
        <f>X27+AC26</f>
        <v>6</v>
      </c>
      <c r="AD27" s="6">
        <f>Y27+AD26</f>
        <v>0</v>
      </c>
      <c r="AE27" s="38">
        <f>AE26/F27</f>
        <v>0.58233890214797135</v>
      </c>
      <c r="AF27" s="6"/>
      <c r="AG27" s="6">
        <f>AB27+AG26</f>
        <v>0</v>
      </c>
      <c r="AH27" s="6">
        <f>AC27+AH26</f>
        <v>6</v>
      </c>
      <c r="AI27" s="6">
        <f>AD27+AI26</f>
        <v>0</v>
      </c>
      <c r="AJ27" s="38">
        <f>AJ26/F27</f>
        <v>0.58233890214797135</v>
      </c>
      <c r="AK27" s="6"/>
      <c r="AL27" s="6">
        <f>AG27+AL26</f>
        <v>0</v>
      </c>
      <c r="AM27" s="6">
        <f>AH27+AM26</f>
        <v>6</v>
      </c>
      <c r="AN27" s="6">
        <f>AI27+AN26</f>
        <v>0</v>
      </c>
      <c r="AO27" s="38">
        <f>AO26/F27</f>
        <v>0.58233890214797135</v>
      </c>
      <c r="AP27" s="6"/>
      <c r="AQ27" s="6">
        <f>AL27+AQ26</f>
        <v>0</v>
      </c>
      <c r="AR27" s="6">
        <f>AM27+AR26</f>
        <v>6</v>
      </c>
      <c r="AS27" s="6">
        <f>AN27+AS26</f>
        <v>0</v>
      </c>
      <c r="AT27" s="38">
        <f>AT26/F27</f>
        <v>0.58233890214797135</v>
      </c>
      <c r="AU27" s="6"/>
      <c r="AV27" s="6">
        <f>AQ27+AV26</f>
        <v>0</v>
      </c>
      <c r="AW27" s="6">
        <f>AR27+AW26</f>
        <v>6</v>
      </c>
      <c r="AX27" s="6">
        <f>AS27+AX26</f>
        <v>0</v>
      </c>
      <c r="AY27" s="38">
        <f>AY26/F27</f>
        <v>0.58233890214797135</v>
      </c>
      <c r="AZ27" s="6"/>
      <c r="BA27" s="6">
        <f>AV27+BA26</f>
        <v>0</v>
      </c>
      <c r="BB27" s="6">
        <f>AW27+BB26</f>
        <v>6</v>
      </c>
      <c r="BC27" s="6">
        <f>AX27+BC26</f>
        <v>0</v>
      </c>
      <c r="BD27" s="38">
        <f>BD26/F27</f>
        <v>0.58233890214797135</v>
      </c>
      <c r="BE27" s="6"/>
      <c r="BF27" s="6">
        <f>BA27+BF26</f>
        <v>0</v>
      </c>
      <c r="BG27" s="6">
        <f>BB27+BG26</f>
        <v>6</v>
      </c>
      <c r="BH27" s="6">
        <f>BC27+BH26</f>
        <v>0</v>
      </c>
      <c r="BI27" s="38">
        <f>BI26/F27</f>
        <v>0.58233890214797135</v>
      </c>
      <c r="BJ27" s="6"/>
      <c r="BK27" s="6">
        <f>BF27+BK26</f>
        <v>0</v>
      </c>
      <c r="BL27" s="6">
        <f>BG27+BL26</f>
        <v>6</v>
      </c>
      <c r="BM27" s="6">
        <f>BH27+BM26</f>
        <v>0</v>
      </c>
      <c r="BN27" s="38">
        <f>BN26/F27</f>
        <v>0.58233890214797135</v>
      </c>
      <c r="BO27" s="6"/>
      <c r="BP27" s="6">
        <f>BK27+BP26</f>
        <v>0</v>
      </c>
      <c r="BQ27" s="6">
        <f>BL27+BQ26</f>
        <v>6</v>
      </c>
      <c r="BR27" s="6">
        <f>BM27+BR26</f>
        <v>0</v>
      </c>
      <c r="BS27" s="38">
        <f>BS26/F27</f>
        <v>0.58233890214797135</v>
      </c>
    </row>
    <row r="28" spans="1:71" s="36" customFormat="1" x14ac:dyDescent="0.25">
      <c r="H28" s="160"/>
      <c r="I28" s="160"/>
    </row>
    <row r="29" spans="1:71" s="39" customFormat="1" x14ac:dyDescent="0.25">
      <c r="A29" s="37" t="s">
        <v>253</v>
      </c>
      <c r="B29" s="6" t="s">
        <v>142</v>
      </c>
      <c r="C29" s="6"/>
      <c r="D29" s="6"/>
      <c r="E29" s="6">
        <v>31</v>
      </c>
      <c r="F29" s="6">
        <f>IF(B29="MAL",E29,IF(E29&gt;=11,E29+variables!$B$1,11))</f>
        <v>31</v>
      </c>
      <c r="G29" s="38">
        <f>BS29/F29</f>
        <v>1</v>
      </c>
      <c r="H29" s="149">
        <v>31</v>
      </c>
      <c r="I29" s="149">
        <f t="shared" ref="I29:I34" si="18">+H29+J29</f>
        <v>31</v>
      </c>
      <c r="J29" s="16"/>
      <c r="K29" s="16">
        <v>2017</v>
      </c>
      <c r="L29" s="16">
        <v>2017</v>
      </c>
      <c r="M29" s="16"/>
      <c r="N29" s="16"/>
      <c r="O29" s="16"/>
      <c r="P29" s="149">
        <f>+H29</f>
        <v>31</v>
      </c>
      <c r="Q29" s="16"/>
      <c r="R29" s="16"/>
      <c r="S29" s="16"/>
      <c r="T29" s="16"/>
      <c r="U29" s="6">
        <f t="shared" ref="U29:U34" si="19">SUM(P29:T29)</f>
        <v>31</v>
      </c>
      <c r="V29" s="16"/>
      <c r="W29" s="16"/>
      <c r="X29" s="16"/>
      <c r="Y29" s="16"/>
      <c r="Z29" s="6">
        <f t="shared" ref="Z29:Z34" si="20">SUM(U29:Y29)</f>
        <v>31</v>
      </c>
      <c r="AA29" s="16"/>
      <c r="AB29" s="16"/>
      <c r="AC29" s="16"/>
      <c r="AD29" s="16"/>
      <c r="AE29" s="6">
        <f t="shared" ref="AE29:AE34" si="21">SUM(Z29:AD29)</f>
        <v>31</v>
      </c>
      <c r="AF29" s="16"/>
      <c r="AG29" s="16"/>
      <c r="AH29" s="16"/>
      <c r="AI29" s="16"/>
      <c r="AJ29" s="6">
        <f t="shared" ref="AJ29:AJ34" si="22">SUM(AE29:AI29)</f>
        <v>31</v>
      </c>
      <c r="AK29" s="16"/>
      <c r="AL29" s="16"/>
      <c r="AM29" s="16"/>
      <c r="AN29" s="16"/>
      <c r="AO29" s="6">
        <f t="shared" ref="AO29:AO34" si="23">SUM(AJ29:AN29)</f>
        <v>31</v>
      </c>
      <c r="AP29" s="16"/>
      <c r="AQ29" s="16"/>
      <c r="AR29" s="16"/>
      <c r="AS29" s="16"/>
      <c r="AT29" s="6">
        <f t="shared" ref="AT29:AT34" si="24">SUM(AO29:AS29)</f>
        <v>31</v>
      </c>
      <c r="AU29" s="16"/>
      <c r="AV29" s="16"/>
      <c r="AW29" s="16"/>
      <c r="AX29" s="16"/>
      <c r="AY29" s="6">
        <f t="shared" ref="AY29:AY34" si="25">SUM(AT29:AX29)</f>
        <v>31</v>
      </c>
      <c r="AZ29" s="16"/>
      <c r="BA29" s="16"/>
      <c r="BB29" s="16"/>
      <c r="BC29" s="16"/>
      <c r="BD29" s="6">
        <f t="shared" ref="BD29:BD34" si="26">SUM(AY29:BC29)</f>
        <v>31</v>
      </c>
      <c r="BE29" s="16"/>
      <c r="BF29" s="16"/>
      <c r="BG29" s="16"/>
      <c r="BH29" s="16"/>
      <c r="BI29" s="6">
        <f t="shared" ref="BI29:BI34" si="27">SUM(BD29:BH29)</f>
        <v>31</v>
      </c>
      <c r="BJ29" s="16"/>
      <c r="BK29" s="16"/>
      <c r="BL29" s="16"/>
      <c r="BM29" s="16"/>
      <c r="BN29" s="6">
        <f t="shared" ref="BN29:BN34" si="28">SUM(BI29:BM29)</f>
        <v>31</v>
      </c>
      <c r="BO29" s="16"/>
      <c r="BP29" s="16"/>
      <c r="BQ29" s="16"/>
      <c r="BR29" s="16"/>
      <c r="BS29" s="6">
        <f t="shared" ref="BS29:BS34" si="29">SUM(BN29:BR29)</f>
        <v>31</v>
      </c>
    </row>
    <row r="30" spans="1:71" s="39" customFormat="1" x14ac:dyDescent="0.25">
      <c r="A30" s="6"/>
      <c r="B30" s="6" t="s">
        <v>281</v>
      </c>
      <c r="C30" s="6">
        <v>3</v>
      </c>
      <c r="D30" s="6"/>
      <c r="E30" s="6">
        <v>34</v>
      </c>
      <c r="F30" s="6">
        <f>IF(B30="MAL",E30,IF(E30&gt;=11,E30+variables!$B$1,11))</f>
        <v>35</v>
      </c>
      <c r="G30" s="38">
        <f t="shared" ref="G30:G34" si="30">$BS30/F30</f>
        <v>0.31428571428571428</v>
      </c>
      <c r="H30" s="149">
        <v>11</v>
      </c>
      <c r="I30" s="149">
        <f t="shared" si="18"/>
        <v>11</v>
      </c>
      <c r="J30" s="16"/>
      <c r="K30" s="16">
        <v>2017</v>
      </c>
      <c r="L30" s="16">
        <v>2017</v>
      </c>
      <c r="M30" s="16"/>
      <c r="N30" s="16"/>
      <c r="O30" s="16"/>
      <c r="P30" s="149">
        <f>+H30+SUM(M30:O30)</f>
        <v>11</v>
      </c>
      <c r="Q30" s="16"/>
      <c r="R30" s="16"/>
      <c r="S30" s="16"/>
      <c r="T30" s="16"/>
      <c r="U30" s="6">
        <f t="shared" si="19"/>
        <v>11</v>
      </c>
      <c r="V30" s="16"/>
      <c r="W30" s="16"/>
      <c r="X30" s="16"/>
      <c r="Y30" s="16"/>
      <c r="Z30" s="6">
        <f t="shared" si="20"/>
        <v>11</v>
      </c>
      <c r="AA30" s="16"/>
      <c r="AB30" s="16"/>
      <c r="AC30" s="16"/>
      <c r="AD30" s="16"/>
      <c r="AE30" s="6">
        <f t="shared" si="21"/>
        <v>11</v>
      </c>
      <c r="AF30" s="16"/>
      <c r="AG30" s="16"/>
      <c r="AH30" s="16"/>
      <c r="AI30" s="16"/>
      <c r="AJ30" s="6">
        <f t="shared" si="22"/>
        <v>11</v>
      </c>
      <c r="AK30" s="16"/>
      <c r="AL30" s="16"/>
      <c r="AM30" s="16"/>
      <c r="AN30" s="16"/>
      <c r="AO30" s="6">
        <f t="shared" si="23"/>
        <v>11</v>
      </c>
      <c r="AP30" s="16"/>
      <c r="AQ30" s="16"/>
      <c r="AR30" s="16"/>
      <c r="AS30" s="16"/>
      <c r="AT30" s="6">
        <f t="shared" si="24"/>
        <v>11</v>
      </c>
      <c r="AU30" s="16"/>
      <c r="AV30" s="16"/>
      <c r="AW30" s="16"/>
      <c r="AX30" s="16"/>
      <c r="AY30" s="6">
        <f t="shared" si="25"/>
        <v>11</v>
      </c>
      <c r="AZ30" s="16"/>
      <c r="BA30" s="16"/>
      <c r="BB30" s="16"/>
      <c r="BC30" s="16"/>
      <c r="BD30" s="6">
        <f t="shared" si="26"/>
        <v>11</v>
      </c>
      <c r="BE30" s="16"/>
      <c r="BF30" s="16"/>
      <c r="BG30" s="16"/>
      <c r="BH30" s="16"/>
      <c r="BI30" s="6">
        <f t="shared" si="27"/>
        <v>11</v>
      </c>
      <c r="BJ30" s="16"/>
      <c r="BK30" s="16"/>
      <c r="BL30" s="16"/>
      <c r="BM30" s="16"/>
      <c r="BN30" s="6">
        <f t="shared" si="28"/>
        <v>11</v>
      </c>
      <c r="BO30" s="16"/>
      <c r="BP30" s="16"/>
      <c r="BQ30" s="16"/>
      <c r="BR30" s="16"/>
      <c r="BS30" s="6">
        <f t="shared" si="29"/>
        <v>11</v>
      </c>
    </row>
    <row r="31" spans="1:71" s="39" customFormat="1" x14ac:dyDescent="0.25">
      <c r="A31" s="6"/>
      <c r="B31" s="6" t="s">
        <v>2</v>
      </c>
      <c r="C31" s="6">
        <v>8</v>
      </c>
      <c r="D31" s="6"/>
      <c r="E31" s="6">
        <v>19</v>
      </c>
      <c r="F31" s="6">
        <f>IF(B31="MAL",E31,IF(E31&gt;=11,E31+variables!$B$1,11))</f>
        <v>20</v>
      </c>
      <c r="G31" s="38">
        <f t="shared" si="30"/>
        <v>0.95</v>
      </c>
      <c r="H31" s="149">
        <v>19</v>
      </c>
      <c r="I31" s="149">
        <f t="shared" si="18"/>
        <v>19</v>
      </c>
      <c r="J31" s="16"/>
      <c r="K31" s="16">
        <v>2017</v>
      </c>
      <c r="L31" s="16">
        <v>2017</v>
      </c>
      <c r="M31" s="16"/>
      <c r="N31" s="16"/>
      <c r="O31" s="16"/>
      <c r="P31" s="149">
        <f t="shared" ref="P31:P34" si="31">+H31+SUM(M31:O31)</f>
        <v>19</v>
      </c>
      <c r="Q31" s="16"/>
      <c r="R31" s="16"/>
      <c r="S31" s="16"/>
      <c r="T31" s="16"/>
      <c r="U31" s="6">
        <f t="shared" si="19"/>
        <v>19</v>
      </c>
      <c r="V31" s="16"/>
      <c r="W31" s="16"/>
      <c r="X31" s="16"/>
      <c r="Y31" s="16"/>
      <c r="Z31" s="6">
        <f t="shared" si="20"/>
        <v>19</v>
      </c>
      <c r="AA31" s="16"/>
      <c r="AB31" s="16"/>
      <c r="AC31" s="16"/>
      <c r="AD31" s="16"/>
      <c r="AE31" s="6">
        <f t="shared" si="21"/>
        <v>19</v>
      </c>
      <c r="AF31" s="16"/>
      <c r="AG31" s="16"/>
      <c r="AH31" s="16"/>
      <c r="AI31" s="16"/>
      <c r="AJ31" s="6">
        <f t="shared" si="22"/>
        <v>19</v>
      </c>
      <c r="AK31" s="16"/>
      <c r="AL31" s="16"/>
      <c r="AM31" s="16"/>
      <c r="AN31" s="16"/>
      <c r="AO31" s="6">
        <f t="shared" si="23"/>
        <v>19</v>
      </c>
      <c r="AP31" s="16"/>
      <c r="AQ31" s="16"/>
      <c r="AR31" s="16"/>
      <c r="AS31" s="16"/>
      <c r="AT31" s="6">
        <f t="shared" si="24"/>
        <v>19</v>
      </c>
      <c r="AU31" s="16"/>
      <c r="AV31" s="16"/>
      <c r="AW31" s="16"/>
      <c r="AX31" s="16"/>
      <c r="AY31" s="6">
        <f t="shared" si="25"/>
        <v>19</v>
      </c>
      <c r="AZ31" s="16"/>
      <c r="BA31" s="16"/>
      <c r="BB31" s="16"/>
      <c r="BC31" s="16"/>
      <c r="BD31" s="6">
        <f t="shared" si="26"/>
        <v>19</v>
      </c>
      <c r="BE31" s="16"/>
      <c r="BF31" s="16"/>
      <c r="BG31" s="16"/>
      <c r="BH31" s="16"/>
      <c r="BI31" s="6">
        <f t="shared" si="27"/>
        <v>19</v>
      </c>
      <c r="BJ31" s="16"/>
      <c r="BK31" s="16"/>
      <c r="BL31" s="16"/>
      <c r="BM31" s="16"/>
      <c r="BN31" s="6">
        <f t="shared" si="28"/>
        <v>19</v>
      </c>
      <c r="BO31" s="16"/>
      <c r="BP31" s="16"/>
      <c r="BQ31" s="16"/>
      <c r="BR31" s="16"/>
      <c r="BS31" s="6">
        <f t="shared" si="29"/>
        <v>19</v>
      </c>
    </row>
    <row r="32" spans="1:71" s="39" customFormat="1" x14ac:dyDescent="0.25">
      <c r="A32" s="6"/>
      <c r="B32" s="6" t="s">
        <v>59</v>
      </c>
      <c r="C32" s="6">
        <v>13</v>
      </c>
      <c r="D32" s="6"/>
      <c r="E32" s="6">
        <v>38</v>
      </c>
      <c r="F32" s="6">
        <f>IF(B32="MAL",E32,IF(E32&gt;=11,E32+variables!$B$1,11))</f>
        <v>39</v>
      </c>
      <c r="G32" s="38">
        <f t="shared" si="30"/>
        <v>0.69230769230769229</v>
      </c>
      <c r="H32" s="149">
        <v>27</v>
      </c>
      <c r="I32" s="149">
        <f t="shared" si="18"/>
        <v>27</v>
      </c>
      <c r="J32" s="16"/>
      <c r="K32" s="16">
        <v>2017</v>
      </c>
      <c r="L32" s="16">
        <v>2017</v>
      </c>
      <c r="M32" s="16"/>
      <c r="N32" s="16"/>
      <c r="O32" s="16"/>
      <c r="P32" s="149">
        <f t="shared" si="31"/>
        <v>27</v>
      </c>
      <c r="Q32" s="16"/>
      <c r="R32" s="16"/>
      <c r="S32" s="16"/>
      <c r="T32" s="16"/>
      <c r="U32" s="6">
        <f t="shared" si="19"/>
        <v>27</v>
      </c>
      <c r="V32" s="16"/>
      <c r="W32" s="16"/>
      <c r="X32" s="16"/>
      <c r="Y32" s="16"/>
      <c r="Z32" s="6">
        <f t="shared" si="20"/>
        <v>27</v>
      </c>
      <c r="AA32" s="16"/>
      <c r="AB32" s="16"/>
      <c r="AC32" s="16"/>
      <c r="AD32" s="16"/>
      <c r="AE32" s="6">
        <f t="shared" si="21"/>
        <v>27</v>
      </c>
      <c r="AF32" s="16"/>
      <c r="AG32" s="16"/>
      <c r="AH32" s="16"/>
      <c r="AI32" s="16"/>
      <c r="AJ32" s="6">
        <f t="shared" si="22"/>
        <v>27</v>
      </c>
      <c r="AK32" s="16"/>
      <c r="AL32" s="16"/>
      <c r="AM32" s="16"/>
      <c r="AN32" s="16"/>
      <c r="AO32" s="6">
        <f t="shared" si="23"/>
        <v>27</v>
      </c>
      <c r="AP32" s="16"/>
      <c r="AQ32" s="16"/>
      <c r="AR32" s="16"/>
      <c r="AS32" s="16"/>
      <c r="AT32" s="6">
        <f t="shared" si="24"/>
        <v>27</v>
      </c>
      <c r="AU32" s="16"/>
      <c r="AV32" s="16"/>
      <c r="AW32" s="16"/>
      <c r="AX32" s="16"/>
      <c r="AY32" s="6">
        <f t="shared" si="25"/>
        <v>27</v>
      </c>
      <c r="AZ32" s="16"/>
      <c r="BA32" s="16"/>
      <c r="BB32" s="16"/>
      <c r="BC32" s="16"/>
      <c r="BD32" s="6">
        <f t="shared" si="26"/>
        <v>27</v>
      </c>
      <c r="BE32" s="16"/>
      <c r="BF32" s="16"/>
      <c r="BG32" s="16"/>
      <c r="BH32" s="16"/>
      <c r="BI32" s="6">
        <f t="shared" si="27"/>
        <v>27</v>
      </c>
      <c r="BJ32" s="16"/>
      <c r="BK32" s="16"/>
      <c r="BL32" s="16"/>
      <c r="BM32" s="16"/>
      <c r="BN32" s="6">
        <f t="shared" si="28"/>
        <v>27</v>
      </c>
      <c r="BO32" s="16"/>
      <c r="BP32" s="16"/>
      <c r="BQ32" s="16"/>
      <c r="BR32" s="16"/>
      <c r="BS32" s="6">
        <f t="shared" si="29"/>
        <v>27</v>
      </c>
    </row>
    <row r="33" spans="1:71" s="39" customFormat="1" x14ac:dyDescent="0.25">
      <c r="A33" s="6"/>
      <c r="B33" s="6" t="s">
        <v>446</v>
      </c>
      <c r="C33" s="6">
        <v>14</v>
      </c>
      <c r="D33" s="6"/>
      <c r="E33" s="6">
        <v>26</v>
      </c>
      <c r="F33" s="6">
        <f>IF(B33="MAL",E33,IF(E33&gt;=11,E33+variables!$B$1,11))</f>
        <v>27</v>
      </c>
      <c r="G33" s="38">
        <f t="shared" si="30"/>
        <v>0.59259259259259256</v>
      </c>
      <c r="H33" s="149">
        <v>16</v>
      </c>
      <c r="I33" s="149">
        <f t="shared" si="18"/>
        <v>16</v>
      </c>
      <c r="J33" s="16"/>
      <c r="K33" s="16">
        <v>2017</v>
      </c>
      <c r="L33" s="16">
        <v>2017</v>
      </c>
      <c r="M33" s="16"/>
      <c r="N33" s="16"/>
      <c r="O33" s="16"/>
      <c r="P33" s="149">
        <f t="shared" si="31"/>
        <v>16</v>
      </c>
      <c r="Q33" s="16"/>
      <c r="R33" s="16"/>
      <c r="S33" s="16"/>
      <c r="T33" s="16"/>
      <c r="U33" s="6">
        <f t="shared" si="19"/>
        <v>16</v>
      </c>
      <c r="V33" s="16"/>
      <c r="W33" s="16"/>
      <c r="X33" s="16"/>
      <c r="Y33" s="16"/>
      <c r="Z33" s="6">
        <f t="shared" si="20"/>
        <v>16</v>
      </c>
      <c r="AA33" s="16"/>
      <c r="AB33" s="16"/>
      <c r="AC33" s="16"/>
      <c r="AD33" s="16"/>
      <c r="AE33" s="6">
        <f t="shared" si="21"/>
        <v>16</v>
      </c>
      <c r="AF33" s="16"/>
      <c r="AG33" s="16"/>
      <c r="AH33" s="16"/>
      <c r="AI33" s="16"/>
      <c r="AJ33" s="6">
        <f t="shared" si="22"/>
        <v>16</v>
      </c>
      <c r="AK33" s="16"/>
      <c r="AL33" s="16"/>
      <c r="AM33" s="16"/>
      <c r="AN33" s="16"/>
      <c r="AO33" s="6">
        <f t="shared" si="23"/>
        <v>16</v>
      </c>
      <c r="AP33" s="16"/>
      <c r="AQ33" s="16"/>
      <c r="AR33" s="16"/>
      <c r="AS33" s="16"/>
      <c r="AT33" s="6">
        <f t="shared" si="24"/>
        <v>16</v>
      </c>
      <c r="AU33" s="16"/>
      <c r="AV33" s="16"/>
      <c r="AW33" s="16"/>
      <c r="AX33" s="16"/>
      <c r="AY33" s="6">
        <f t="shared" si="25"/>
        <v>16</v>
      </c>
      <c r="AZ33" s="16"/>
      <c r="BA33" s="16"/>
      <c r="BB33" s="16"/>
      <c r="BC33" s="16"/>
      <c r="BD33" s="6">
        <f t="shared" si="26"/>
        <v>16</v>
      </c>
      <c r="BE33" s="16"/>
      <c r="BF33" s="16"/>
      <c r="BG33" s="16"/>
      <c r="BH33" s="16"/>
      <c r="BI33" s="6">
        <f t="shared" si="27"/>
        <v>16</v>
      </c>
      <c r="BJ33" s="16"/>
      <c r="BK33" s="16"/>
      <c r="BL33" s="16"/>
      <c r="BM33" s="16"/>
      <c r="BN33" s="6">
        <f t="shared" si="28"/>
        <v>16</v>
      </c>
      <c r="BO33" s="16"/>
      <c r="BP33" s="16"/>
      <c r="BQ33" s="16"/>
      <c r="BR33" s="16"/>
      <c r="BS33" s="6">
        <f t="shared" si="29"/>
        <v>16</v>
      </c>
    </row>
    <row r="34" spans="1:71" s="39" customFormat="1" x14ac:dyDescent="0.25">
      <c r="A34" s="6"/>
      <c r="B34" s="6" t="s">
        <v>3</v>
      </c>
      <c r="C34" s="6">
        <v>21</v>
      </c>
      <c r="D34" s="6"/>
      <c r="E34" s="6">
        <v>19</v>
      </c>
      <c r="F34" s="6">
        <f>IF(B34="MAL",E34,IF(E34&gt;=11,E34+variables!$B$1,11))</f>
        <v>20</v>
      </c>
      <c r="G34" s="38">
        <f t="shared" si="30"/>
        <v>0.35</v>
      </c>
      <c r="H34" s="149">
        <v>7</v>
      </c>
      <c r="I34" s="149">
        <f t="shared" si="18"/>
        <v>7</v>
      </c>
      <c r="J34" s="16"/>
      <c r="K34" s="16">
        <v>2017</v>
      </c>
      <c r="L34" s="16">
        <v>2017</v>
      </c>
      <c r="M34" s="16"/>
      <c r="N34" s="16"/>
      <c r="O34" s="16"/>
      <c r="P34" s="149">
        <f t="shared" si="31"/>
        <v>7</v>
      </c>
      <c r="Q34" s="16"/>
      <c r="R34" s="16"/>
      <c r="S34" s="16"/>
      <c r="T34" s="16"/>
      <c r="U34" s="6">
        <f t="shared" si="19"/>
        <v>7</v>
      </c>
      <c r="V34" s="16"/>
      <c r="W34" s="16"/>
      <c r="X34" s="16"/>
      <c r="Y34" s="16"/>
      <c r="Z34" s="6">
        <f t="shared" si="20"/>
        <v>7</v>
      </c>
      <c r="AA34" s="16"/>
      <c r="AB34" s="16"/>
      <c r="AC34" s="16"/>
      <c r="AD34" s="16"/>
      <c r="AE34" s="6">
        <f t="shared" si="21"/>
        <v>7</v>
      </c>
      <c r="AF34" s="16"/>
      <c r="AG34" s="16"/>
      <c r="AH34" s="16"/>
      <c r="AI34" s="16"/>
      <c r="AJ34" s="6">
        <f t="shared" si="22"/>
        <v>7</v>
      </c>
      <c r="AK34" s="16"/>
      <c r="AL34" s="16"/>
      <c r="AM34" s="16"/>
      <c r="AN34" s="16"/>
      <c r="AO34" s="6">
        <f t="shared" si="23"/>
        <v>7</v>
      </c>
      <c r="AP34" s="16"/>
      <c r="AQ34" s="16"/>
      <c r="AR34" s="16"/>
      <c r="AS34" s="16"/>
      <c r="AT34" s="6">
        <f t="shared" si="24"/>
        <v>7</v>
      </c>
      <c r="AU34" s="16"/>
      <c r="AV34" s="16"/>
      <c r="AW34" s="16"/>
      <c r="AX34" s="16"/>
      <c r="AY34" s="6">
        <f t="shared" si="25"/>
        <v>7</v>
      </c>
      <c r="AZ34" s="16"/>
      <c r="BA34" s="16"/>
      <c r="BB34" s="16"/>
      <c r="BC34" s="16"/>
      <c r="BD34" s="6">
        <f t="shared" si="26"/>
        <v>7</v>
      </c>
      <c r="BE34" s="16"/>
      <c r="BF34" s="16"/>
      <c r="BG34" s="16"/>
      <c r="BH34" s="16"/>
      <c r="BI34" s="6">
        <f t="shared" si="27"/>
        <v>7</v>
      </c>
      <c r="BJ34" s="16"/>
      <c r="BK34" s="16"/>
      <c r="BL34" s="16"/>
      <c r="BM34" s="16"/>
      <c r="BN34" s="6">
        <f t="shared" si="28"/>
        <v>7</v>
      </c>
      <c r="BO34" s="16"/>
      <c r="BP34" s="16"/>
      <c r="BQ34" s="16"/>
      <c r="BR34" s="16"/>
      <c r="BS34" s="6">
        <f t="shared" si="29"/>
        <v>7</v>
      </c>
    </row>
    <row r="35" spans="1:71" s="39" customFormat="1" x14ac:dyDescent="0.25">
      <c r="A35" s="6"/>
      <c r="B35" s="6"/>
      <c r="C35" s="6"/>
      <c r="D35" s="6"/>
      <c r="E35" s="6"/>
      <c r="F35" s="6"/>
      <c r="G35" s="6"/>
      <c r="H35" s="149"/>
      <c r="I35" s="149"/>
      <c r="J35" s="6"/>
      <c r="K35" s="6"/>
      <c r="L35" s="6"/>
      <c r="M35" s="6">
        <f>SUM(M30:M34)</f>
        <v>0</v>
      </c>
      <c r="N35" s="6">
        <f>SUM(N30:N34)</f>
        <v>0</v>
      </c>
      <c r="O35" s="6">
        <f>SUM(O30:O34)</f>
        <v>0</v>
      </c>
      <c r="P35" s="149">
        <f>SUM(P29:P34)</f>
        <v>111</v>
      </c>
      <c r="Q35" s="6">
        <f>SUM(Q29:Q34)</f>
        <v>0</v>
      </c>
      <c r="R35" s="6">
        <f>SUM(R30:R34)</f>
        <v>0</v>
      </c>
      <c r="S35" s="6">
        <f>SUM(S30:S34)</f>
        <v>0</v>
      </c>
      <c r="T35" s="6">
        <f>SUM(T30:T34)</f>
        <v>0</v>
      </c>
      <c r="U35" s="6">
        <f>SUM(U29:U34)</f>
        <v>111</v>
      </c>
      <c r="V35" s="6">
        <f>SUM(V30:V34)</f>
        <v>0</v>
      </c>
      <c r="W35" s="6">
        <f>SUM(W30:W34)</f>
        <v>0</v>
      </c>
      <c r="X35" s="6">
        <f>SUM(X30:X34)</f>
        <v>0</v>
      </c>
      <c r="Y35" s="6">
        <f>SUM(Y30:Y34)</f>
        <v>0</v>
      </c>
      <c r="Z35" s="6">
        <f>SUM(Z29:Z34)</f>
        <v>111</v>
      </c>
      <c r="AA35" s="6">
        <f>SUM(AA30:AA34)</f>
        <v>0</v>
      </c>
      <c r="AB35" s="6">
        <f>SUM(AB30:AB34)</f>
        <v>0</v>
      </c>
      <c r="AC35" s="6">
        <f>SUM(AC30:AC34)</f>
        <v>0</v>
      </c>
      <c r="AD35" s="6">
        <f>SUM(AD30:AD34)</f>
        <v>0</v>
      </c>
      <c r="AE35" s="6">
        <f>SUM(AE29:AE34)</f>
        <v>111</v>
      </c>
      <c r="AF35" s="6">
        <f>SUM(AF30:AF34)</f>
        <v>0</v>
      </c>
      <c r="AG35" s="6">
        <f>SUM(AG30:AG34)</f>
        <v>0</v>
      </c>
      <c r="AH35" s="6">
        <f>SUM(AH30:AH34)</f>
        <v>0</v>
      </c>
      <c r="AI35" s="6">
        <f>SUM(AI30:AI34)</f>
        <v>0</v>
      </c>
      <c r="AJ35" s="6">
        <f>SUM(AJ29:AJ34)</f>
        <v>111</v>
      </c>
      <c r="AK35" s="6">
        <f>SUM(AK30:AK34)</f>
        <v>0</v>
      </c>
      <c r="AL35" s="6">
        <f>SUM(AL30:AL34)</f>
        <v>0</v>
      </c>
      <c r="AM35" s="6">
        <f>SUM(AM30:AM34)</f>
        <v>0</v>
      </c>
      <c r="AN35" s="6">
        <f>SUM(AN30:AN34)</f>
        <v>0</v>
      </c>
      <c r="AO35" s="6">
        <f>SUM(AO29:AO34)</f>
        <v>111</v>
      </c>
      <c r="AP35" s="6">
        <f>SUM(AP30:AP34)</f>
        <v>0</v>
      </c>
      <c r="AQ35" s="6">
        <f>SUM(AQ30:AQ34)</f>
        <v>0</v>
      </c>
      <c r="AR35" s="6">
        <f>SUM(AR30:AR34)</f>
        <v>0</v>
      </c>
      <c r="AS35" s="6">
        <f>SUM(AS30:AS34)</f>
        <v>0</v>
      </c>
      <c r="AT35" s="6">
        <f>SUM(AT29:AT34)</f>
        <v>111</v>
      </c>
      <c r="AU35" s="6">
        <f>SUM(AU30:AU34)</f>
        <v>0</v>
      </c>
      <c r="AV35" s="6">
        <f>SUM(AV30:AV34)</f>
        <v>0</v>
      </c>
      <c r="AW35" s="6">
        <f>SUM(AW30:AW34)</f>
        <v>0</v>
      </c>
      <c r="AX35" s="6">
        <f>SUM(AX30:AX34)</f>
        <v>0</v>
      </c>
      <c r="AY35" s="6">
        <f>SUM(AY29:AY34)</f>
        <v>111</v>
      </c>
      <c r="AZ35" s="6">
        <f>SUM(AZ30:AZ34)</f>
        <v>0</v>
      </c>
      <c r="BA35" s="6">
        <f>SUM(BA30:BA34)</f>
        <v>0</v>
      </c>
      <c r="BB35" s="6">
        <f>SUM(BB30:BB34)</f>
        <v>0</v>
      </c>
      <c r="BC35" s="6">
        <f>SUM(BC30:BC34)</f>
        <v>0</v>
      </c>
      <c r="BD35" s="6">
        <f>SUM(BD29:BD34)</f>
        <v>111</v>
      </c>
      <c r="BE35" s="6">
        <f>SUM(BE30:BE34)</f>
        <v>0</v>
      </c>
      <c r="BF35" s="6">
        <f>SUM(BF30:BF34)</f>
        <v>0</v>
      </c>
      <c r="BG35" s="6">
        <f>SUM(BG30:BG34)</f>
        <v>0</v>
      </c>
      <c r="BH35" s="6">
        <f>SUM(BH30:BH34)</f>
        <v>0</v>
      </c>
      <c r="BI35" s="6">
        <f>SUM(BI29:BI34)</f>
        <v>111</v>
      </c>
      <c r="BJ35" s="6">
        <f>SUM(BJ30:BJ34)</f>
        <v>0</v>
      </c>
      <c r="BK35" s="6">
        <f>SUM(BK30:BK34)</f>
        <v>0</v>
      </c>
      <c r="BL35" s="6">
        <f>SUM(BL30:BL34)</f>
        <v>0</v>
      </c>
      <c r="BM35" s="6">
        <f>SUM(BM30:BM34)</f>
        <v>0</v>
      </c>
      <c r="BN35" s="6">
        <f>SUM(BN29:BN34)</f>
        <v>111</v>
      </c>
      <c r="BO35" s="6">
        <f>SUM(BO30:BO34)</f>
        <v>0</v>
      </c>
      <c r="BP35" s="6">
        <f>SUM(BP30:BP34)</f>
        <v>0</v>
      </c>
      <c r="BQ35" s="6">
        <f>SUM(BQ30:BQ34)</f>
        <v>0</v>
      </c>
      <c r="BR35" s="6">
        <f>SUM(BR30:BR34)</f>
        <v>0</v>
      </c>
      <c r="BS35" s="6">
        <f>SUM(BS29:BS34)</f>
        <v>111</v>
      </c>
    </row>
    <row r="36" spans="1:71" s="39" customFormat="1" x14ac:dyDescent="0.25">
      <c r="A36" s="6"/>
      <c r="B36" s="6" t="s">
        <v>299</v>
      </c>
      <c r="C36" s="6">
        <f>COUNT(C30:C34)</f>
        <v>5</v>
      </c>
      <c r="D36" s="6"/>
      <c r="E36" s="6">
        <f>SUM(E29:E35)</f>
        <v>167</v>
      </c>
      <c r="F36" s="6">
        <f>SUM(F29:F35)</f>
        <v>172</v>
      </c>
      <c r="G36" s="38">
        <f>$BS35/F36</f>
        <v>0.64534883720930236</v>
      </c>
      <c r="H36" s="149">
        <f>SUM(H29:H34)</f>
        <v>111</v>
      </c>
      <c r="I36" s="149">
        <f>SUM(I29:I34)</f>
        <v>111</v>
      </c>
      <c r="J36" s="149">
        <f>SUM(J29:J34)</f>
        <v>0</v>
      </c>
      <c r="K36" s="6"/>
      <c r="L36" s="6"/>
      <c r="M36" s="6"/>
      <c r="N36" s="6"/>
      <c r="O36" s="6"/>
      <c r="P36" s="38">
        <f>P35/F36</f>
        <v>0.64534883720930236</v>
      </c>
      <c r="Q36" s="6"/>
      <c r="R36" s="6">
        <f>M35+R35</f>
        <v>0</v>
      </c>
      <c r="S36" s="6">
        <f>N35+S35</f>
        <v>0</v>
      </c>
      <c r="T36" s="6">
        <f>O35+T35</f>
        <v>0</v>
      </c>
      <c r="U36" s="38">
        <f>U35/F36</f>
        <v>0.64534883720930236</v>
      </c>
      <c r="V36" s="6"/>
      <c r="W36" s="6">
        <f>R36+W35</f>
        <v>0</v>
      </c>
      <c r="X36" s="6">
        <f>S36+X35</f>
        <v>0</v>
      </c>
      <c r="Y36" s="6">
        <f>T36+Y35</f>
        <v>0</v>
      </c>
      <c r="Z36" s="38">
        <f>Z35/F36</f>
        <v>0.64534883720930236</v>
      </c>
      <c r="AA36" s="6"/>
      <c r="AB36" s="6">
        <f>W36+AB35</f>
        <v>0</v>
      </c>
      <c r="AC36" s="6">
        <f>X36+AC35</f>
        <v>0</v>
      </c>
      <c r="AD36" s="6">
        <f>Y36+AD35</f>
        <v>0</v>
      </c>
      <c r="AE36" s="38">
        <f>AE35/F36</f>
        <v>0.64534883720930236</v>
      </c>
      <c r="AF36" s="6"/>
      <c r="AG36" s="6">
        <f>AB36+AG35</f>
        <v>0</v>
      </c>
      <c r="AH36" s="6">
        <f>AC36+AH35</f>
        <v>0</v>
      </c>
      <c r="AI36" s="6">
        <f>AD36+AI35</f>
        <v>0</v>
      </c>
      <c r="AJ36" s="38">
        <f>AJ35/F36</f>
        <v>0.64534883720930236</v>
      </c>
      <c r="AK36" s="6"/>
      <c r="AL36" s="6">
        <f>AG36+AL35</f>
        <v>0</v>
      </c>
      <c r="AM36" s="6">
        <f>AH36+AM35</f>
        <v>0</v>
      </c>
      <c r="AN36" s="6">
        <f>AI36+AN35</f>
        <v>0</v>
      </c>
      <c r="AO36" s="38">
        <f>AO35/F36</f>
        <v>0.64534883720930236</v>
      </c>
      <c r="AP36" s="6"/>
      <c r="AQ36" s="6">
        <f>AL36+AQ35</f>
        <v>0</v>
      </c>
      <c r="AR36" s="6">
        <f>AM36+AR35</f>
        <v>0</v>
      </c>
      <c r="AS36" s="6">
        <f>AN36+AS35</f>
        <v>0</v>
      </c>
      <c r="AT36" s="38">
        <f>AT35/F36</f>
        <v>0.64534883720930236</v>
      </c>
      <c r="AU36" s="6"/>
      <c r="AV36" s="6">
        <f>AQ36+AV35</f>
        <v>0</v>
      </c>
      <c r="AW36" s="6">
        <f>AR36+AW35</f>
        <v>0</v>
      </c>
      <c r="AX36" s="6">
        <f>AS36+AX35</f>
        <v>0</v>
      </c>
      <c r="AY36" s="38">
        <f>AY35/F36</f>
        <v>0.64534883720930236</v>
      </c>
      <c r="AZ36" s="6"/>
      <c r="BA36" s="6">
        <f>AV36+BA35</f>
        <v>0</v>
      </c>
      <c r="BB36" s="6">
        <f>AW36+BB35</f>
        <v>0</v>
      </c>
      <c r="BC36" s="6">
        <f>AX36+BC35</f>
        <v>0</v>
      </c>
      <c r="BD36" s="38">
        <f>BD35/F36</f>
        <v>0.64534883720930236</v>
      </c>
      <c r="BE36" s="6"/>
      <c r="BF36" s="6">
        <f>BA36+BF35</f>
        <v>0</v>
      </c>
      <c r="BG36" s="6">
        <f>BB36+BG35</f>
        <v>0</v>
      </c>
      <c r="BH36" s="6">
        <f>BC36+BH35</f>
        <v>0</v>
      </c>
      <c r="BI36" s="38">
        <f>BI35/F36</f>
        <v>0.64534883720930236</v>
      </c>
      <c r="BJ36" s="6"/>
      <c r="BK36" s="6">
        <f>BF36+BK35</f>
        <v>0</v>
      </c>
      <c r="BL36" s="6">
        <f>BG36+BL35</f>
        <v>0</v>
      </c>
      <c r="BM36" s="6">
        <f>BH36+BM35</f>
        <v>0</v>
      </c>
      <c r="BN36" s="38">
        <f>BN35/F36</f>
        <v>0.64534883720930236</v>
      </c>
      <c r="BO36" s="6"/>
      <c r="BP36" s="6">
        <f>BK36+BP35</f>
        <v>0</v>
      </c>
      <c r="BQ36" s="6">
        <f>BL36+BQ35</f>
        <v>0</v>
      </c>
      <c r="BR36" s="6">
        <f>BM36+BR35</f>
        <v>0</v>
      </c>
      <c r="BS36" s="38">
        <f>BS35/F36</f>
        <v>0.64534883720930236</v>
      </c>
    </row>
    <row r="37" spans="1:71" x14ac:dyDescent="0.25">
      <c r="A37" s="35"/>
      <c r="B37" s="35"/>
      <c r="C37" s="35"/>
      <c r="D37" s="35"/>
      <c r="E37" s="35"/>
      <c r="F37" s="35"/>
      <c r="G37" s="35"/>
      <c r="H37" s="166"/>
      <c r="I37" s="166"/>
      <c r="J37" s="35"/>
      <c r="K37" s="36"/>
      <c r="L37" s="36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</row>
    <row r="38" spans="1:71" x14ac:dyDescent="0.25">
      <c r="A38" s="35"/>
      <c r="B38" s="35"/>
      <c r="C38" s="35"/>
      <c r="D38" s="35"/>
      <c r="E38" s="35"/>
      <c r="F38" s="35"/>
      <c r="G38" s="35"/>
      <c r="H38" s="166"/>
      <c r="I38" s="166"/>
      <c r="J38" s="35"/>
      <c r="K38" s="36"/>
      <c r="L38" s="36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BO1:BS1"/>
    <mergeCell ref="AU1:AY1"/>
    <mergeCell ref="AZ1:BD1"/>
    <mergeCell ref="BE1:BI1"/>
    <mergeCell ref="BJ1:BN1"/>
    <mergeCell ref="AP1:AT1"/>
    <mergeCell ref="Q1:U1"/>
    <mergeCell ref="M1:P1"/>
    <mergeCell ref="V1:Z1"/>
    <mergeCell ref="AA1:AE1"/>
    <mergeCell ref="AF1:AJ1"/>
    <mergeCell ref="AK1:AO1"/>
  </mergeCells>
  <phoneticPr fontId="9" type="noConversion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6" sqref="L6"/>
    </sheetView>
  </sheetViews>
  <sheetFormatPr defaultColWidth="8.85546875" defaultRowHeight="15" x14ac:dyDescent="0.25"/>
  <cols>
    <col min="1" max="1" width="10.85546875" bestFit="1" customWidth="1"/>
    <col min="2" max="2" width="12.4257812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28515625" style="39" bestFit="1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7" t="s">
        <v>424</v>
      </c>
      <c r="N1" s="198"/>
      <c r="O1" s="198"/>
      <c r="P1" s="199"/>
      <c r="Q1" s="197" t="s">
        <v>157</v>
      </c>
      <c r="R1" s="198"/>
      <c r="S1" s="198"/>
      <c r="T1" s="198"/>
      <c r="U1" s="199"/>
      <c r="V1" s="197" t="s">
        <v>361</v>
      </c>
      <c r="W1" s="198"/>
      <c r="X1" s="198"/>
      <c r="Y1" s="198"/>
      <c r="Z1" s="199"/>
      <c r="AA1" s="197" t="s">
        <v>176</v>
      </c>
      <c r="AB1" s="198"/>
      <c r="AC1" s="198"/>
      <c r="AD1" s="198"/>
      <c r="AE1" s="199"/>
      <c r="AF1" s="197" t="s">
        <v>177</v>
      </c>
      <c r="AG1" s="198"/>
      <c r="AH1" s="198"/>
      <c r="AI1" s="198"/>
      <c r="AJ1" s="199"/>
      <c r="AK1" s="197" t="s">
        <v>94</v>
      </c>
      <c r="AL1" s="198"/>
      <c r="AM1" s="198"/>
      <c r="AN1" s="198"/>
      <c r="AO1" s="199"/>
      <c r="AP1" s="197" t="s">
        <v>95</v>
      </c>
      <c r="AQ1" s="198"/>
      <c r="AR1" s="198"/>
      <c r="AS1" s="198"/>
      <c r="AT1" s="199"/>
      <c r="AU1" s="197" t="s">
        <v>65</v>
      </c>
      <c r="AV1" s="198"/>
      <c r="AW1" s="198"/>
      <c r="AX1" s="198"/>
      <c r="AY1" s="199"/>
      <c r="AZ1" s="197" t="s">
        <v>66</v>
      </c>
      <c r="BA1" s="198"/>
      <c r="BB1" s="198"/>
      <c r="BC1" s="198"/>
      <c r="BD1" s="199"/>
      <c r="BE1" s="197" t="s">
        <v>58</v>
      </c>
      <c r="BF1" s="198"/>
      <c r="BG1" s="198"/>
      <c r="BH1" s="198"/>
      <c r="BI1" s="199"/>
      <c r="BJ1" s="197" t="s">
        <v>278</v>
      </c>
      <c r="BK1" s="198"/>
      <c r="BL1" s="198"/>
      <c r="BM1" s="198"/>
      <c r="BN1" s="199"/>
      <c r="BO1" s="197" t="s">
        <v>396</v>
      </c>
      <c r="BP1" s="198"/>
      <c r="BQ1" s="198"/>
      <c r="BR1" s="198"/>
      <c r="BS1" s="199"/>
    </row>
    <row r="2" spans="1:7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x14ac:dyDescent="0.25">
      <c r="A3" s="8" t="s">
        <v>152</v>
      </c>
      <c r="B3" s="9" t="s">
        <v>142</v>
      </c>
      <c r="C3" s="9"/>
      <c r="D3" s="9"/>
      <c r="E3" s="58">
        <v>9</v>
      </c>
      <c r="F3" s="60">
        <f>IF(B3="MAL",E3,IF(E3&gt;=11,E3+variables!$B$1,11))</f>
        <v>9</v>
      </c>
      <c r="G3" s="10">
        <f>BS3/F3</f>
        <v>1</v>
      </c>
      <c r="H3" s="159">
        <v>9</v>
      </c>
      <c r="I3" s="159">
        <f>+H3+J3</f>
        <v>9</v>
      </c>
      <c r="J3" s="163"/>
      <c r="K3" s="23">
        <v>2017</v>
      </c>
      <c r="L3" s="23">
        <v>2017</v>
      </c>
      <c r="M3" s="14"/>
      <c r="N3" s="14"/>
      <c r="O3" s="14"/>
      <c r="P3" s="174">
        <f>+H3</f>
        <v>9</v>
      </c>
      <c r="Q3" s="14"/>
      <c r="R3" s="14"/>
      <c r="S3" s="14"/>
      <c r="T3" s="14"/>
      <c r="U3" s="6">
        <f t="shared" ref="U3:U8" si="0">SUM(P3:T3)</f>
        <v>9</v>
      </c>
      <c r="V3" s="14"/>
      <c r="W3" s="14"/>
      <c r="X3" s="14"/>
      <c r="Y3" s="14"/>
      <c r="Z3" s="6">
        <f t="shared" ref="Z3:Z8" si="1">SUM(U3:Y3)</f>
        <v>9</v>
      </c>
      <c r="AA3" s="14"/>
      <c r="AB3" s="14"/>
      <c r="AC3" s="14"/>
      <c r="AD3" s="14"/>
      <c r="AE3" s="6">
        <f t="shared" ref="AE3:AE8" si="2">SUM(Z3:AD3)</f>
        <v>9</v>
      </c>
      <c r="AF3" s="14"/>
      <c r="AG3" s="14"/>
      <c r="AH3" s="14"/>
      <c r="AI3" s="14"/>
      <c r="AJ3" s="6">
        <f t="shared" ref="AJ3:AJ8" si="3">SUM(AE3:AI3)</f>
        <v>9</v>
      </c>
      <c r="AK3" s="14"/>
      <c r="AL3" s="14"/>
      <c r="AM3" s="14"/>
      <c r="AN3" s="14"/>
      <c r="AO3" s="6">
        <f t="shared" ref="AO3:AO8" si="4">SUM(AJ3:AN3)</f>
        <v>9</v>
      </c>
      <c r="AP3" s="14"/>
      <c r="AQ3" s="14"/>
      <c r="AR3" s="14"/>
      <c r="AS3" s="14"/>
      <c r="AT3" s="6">
        <f t="shared" ref="AT3:AT8" si="5">SUM(AO3:AS3)</f>
        <v>9</v>
      </c>
      <c r="AU3" s="14"/>
      <c r="AV3" s="14"/>
      <c r="AW3" s="14"/>
      <c r="AX3" s="14"/>
      <c r="AY3" s="6">
        <f t="shared" ref="AY3:AY8" si="6">SUM(AT3:AX3)</f>
        <v>9</v>
      </c>
      <c r="AZ3" s="14"/>
      <c r="BA3" s="14"/>
      <c r="BB3" s="14"/>
      <c r="BC3" s="14"/>
      <c r="BD3" s="6">
        <f t="shared" ref="BD3:BD8" si="7">SUM(AY3:BC3)</f>
        <v>9</v>
      </c>
      <c r="BE3" s="14"/>
      <c r="BF3" s="14"/>
      <c r="BG3" s="14"/>
      <c r="BH3" s="14"/>
      <c r="BI3" s="6">
        <f t="shared" ref="BI3:BI8" si="8">SUM(BD3:BH3)</f>
        <v>9</v>
      </c>
      <c r="BJ3" s="14"/>
      <c r="BK3" s="14"/>
      <c r="BL3" s="14"/>
      <c r="BM3" s="14"/>
      <c r="BN3" s="6">
        <f t="shared" ref="BN3:BN8" si="9">SUM(BI3:BM3)</f>
        <v>9</v>
      </c>
      <c r="BO3" s="14"/>
      <c r="BP3" s="14"/>
      <c r="BQ3" s="14"/>
      <c r="BR3" s="14"/>
      <c r="BS3" s="6">
        <f t="shared" ref="BS3:BS8" si="10">SUM(BN3:BR3)</f>
        <v>9</v>
      </c>
    </row>
    <row r="4" spans="1:71" s="39" customFormat="1" x14ac:dyDescent="0.25">
      <c r="A4" s="37"/>
      <c r="B4" s="6" t="s">
        <v>297</v>
      </c>
      <c r="C4" s="24">
        <v>3</v>
      </c>
      <c r="D4" s="33">
        <v>6640</v>
      </c>
      <c r="E4" s="30">
        <v>35</v>
      </c>
      <c r="F4" s="79">
        <f>IF(B4="MAL",E4,IF(E4&gt;=11,E4+variables!$B$1,11))</f>
        <v>36</v>
      </c>
      <c r="G4" s="10">
        <f t="shared" ref="G4:G8" si="11">$BS4/F4</f>
        <v>0.3888888888888889</v>
      </c>
      <c r="H4" s="159">
        <v>14</v>
      </c>
      <c r="I4" s="159">
        <f t="shared" ref="I4:I8" si="12">+H4+J4</f>
        <v>14</v>
      </c>
      <c r="J4" s="164"/>
      <c r="K4" s="23">
        <v>2017</v>
      </c>
      <c r="L4" s="16">
        <v>2017</v>
      </c>
      <c r="M4" s="16"/>
      <c r="N4" s="16"/>
      <c r="O4" s="16"/>
      <c r="P4" s="173">
        <f>SUM(M4:O4)+H4</f>
        <v>14</v>
      </c>
      <c r="Q4" s="16"/>
      <c r="R4" s="16"/>
      <c r="S4" s="16"/>
      <c r="T4" s="16"/>
      <c r="U4" s="6">
        <f t="shared" si="0"/>
        <v>14</v>
      </c>
      <c r="V4" s="16"/>
      <c r="W4" s="16"/>
      <c r="X4" s="16"/>
      <c r="Y4" s="16"/>
      <c r="Z4" s="6">
        <f t="shared" si="1"/>
        <v>14</v>
      </c>
      <c r="AA4" s="16"/>
      <c r="AB4" s="16"/>
      <c r="AC4" s="16"/>
      <c r="AD4" s="16"/>
      <c r="AE4" s="6">
        <f t="shared" si="2"/>
        <v>14</v>
      </c>
      <c r="AF4" s="16"/>
      <c r="AG4" s="16"/>
      <c r="AH4" s="16"/>
      <c r="AI4" s="16"/>
      <c r="AJ4" s="6">
        <f t="shared" si="3"/>
        <v>14</v>
      </c>
      <c r="AK4" s="16"/>
      <c r="AL4" s="16"/>
      <c r="AM4" s="16"/>
      <c r="AN4" s="16"/>
      <c r="AO4" s="6">
        <f t="shared" si="4"/>
        <v>14</v>
      </c>
      <c r="AP4" s="16"/>
      <c r="AQ4" s="16"/>
      <c r="AR4" s="16"/>
      <c r="AS4" s="16"/>
      <c r="AT4" s="6">
        <f t="shared" si="5"/>
        <v>14</v>
      </c>
      <c r="AU4" s="16"/>
      <c r="AV4" s="16"/>
      <c r="AW4" s="16"/>
      <c r="AX4" s="16"/>
      <c r="AY4" s="6">
        <f t="shared" si="6"/>
        <v>14</v>
      </c>
      <c r="AZ4" s="16"/>
      <c r="BA4" s="16"/>
      <c r="BB4" s="16"/>
      <c r="BC4" s="16"/>
      <c r="BD4" s="6">
        <f t="shared" si="7"/>
        <v>14</v>
      </c>
      <c r="BE4" s="16"/>
      <c r="BF4" s="16"/>
      <c r="BG4" s="16"/>
      <c r="BH4" s="16"/>
      <c r="BI4" s="6">
        <f t="shared" si="8"/>
        <v>14</v>
      </c>
      <c r="BJ4" s="16"/>
      <c r="BK4" s="16"/>
      <c r="BL4" s="16"/>
      <c r="BM4" s="16"/>
      <c r="BN4" s="6">
        <f t="shared" si="9"/>
        <v>14</v>
      </c>
      <c r="BO4" s="16"/>
      <c r="BP4" s="16"/>
      <c r="BQ4" s="16"/>
      <c r="BR4" s="16"/>
      <c r="BS4" s="6">
        <f t="shared" si="10"/>
        <v>14</v>
      </c>
    </row>
    <row r="5" spans="1:71" s="39" customFormat="1" x14ac:dyDescent="0.25">
      <c r="A5" s="37"/>
      <c r="B5" s="6" t="s">
        <v>22</v>
      </c>
      <c r="C5" s="24">
        <v>6</v>
      </c>
      <c r="D5" s="33">
        <v>5951</v>
      </c>
      <c r="E5" s="30">
        <v>38</v>
      </c>
      <c r="F5" s="79">
        <f>IF(B5="MAL",E5,IF(E5&gt;=11,E5+variables!$B$1,11))</f>
        <v>39</v>
      </c>
      <c r="G5" s="76">
        <f t="shared" si="11"/>
        <v>0.17948717948717949</v>
      </c>
      <c r="H5" s="156">
        <v>7</v>
      </c>
      <c r="I5" s="159">
        <f t="shared" si="12"/>
        <v>7</v>
      </c>
      <c r="J5" s="164"/>
      <c r="K5" s="23">
        <v>2017</v>
      </c>
      <c r="L5" s="16">
        <v>2017</v>
      </c>
      <c r="M5" s="45"/>
      <c r="N5" s="45"/>
      <c r="O5" s="45"/>
      <c r="P5" s="173">
        <f t="shared" ref="P5:P8" si="13">SUM(M5:O5)+H5</f>
        <v>7</v>
      </c>
      <c r="Q5" s="16"/>
      <c r="R5" s="16"/>
      <c r="S5" s="16"/>
      <c r="T5" s="16"/>
      <c r="U5" s="6">
        <f t="shared" si="0"/>
        <v>7</v>
      </c>
      <c r="V5" s="16"/>
      <c r="W5" s="16"/>
      <c r="X5" s="16"/>
      <c r="Y5" s="16"/>
      <c r="Z5" s="6">
        <f t="shared" si="1"/>
        <v>7</v>
      </c>
      <c r="AA5" s="16"/>
      <c r="AB5" s="16"/>
      <c r="AC5" s="16"/>
      <c r="AD5" s="16"/>
      <c r="AE5" s="6">
        <f t="shared" si="2"/>
        <v>7</v>
      </c>
      <c r="AF5" s="16"/>
      <c r="AG5" s="16"/>
      <c r="AH5" s="16"/>
      <c r="AI5" s="16"/>
      <c r="AJ5" s="6">
        <f t="shared" si="3"/>
        <v>7</v>
      </c>
      <c r="AK5" s="16"/>
      <c r="AL5" s="16"/>
      <c r="AM5" s="16"/>
      <c r="AN5" s="16"/>
      <c r="AO5" s="6">
        <f t="shared" si="4"/>
        <v>7</v>
      </c>
      <c r="AP5" s="16"/>
      <c r="AQ5" s="16"/>
      <c r="AR5" s="16"/>
      <c r="AS5" s="16"/>
      <c r="AT5" s="6">
        <f t="shared" si="5"/>
        <v>7</v>
      </c>
      <c r="AU5" s="16"/>
      <c r="AV5" s="16"/>
      <c r="AW5" s="16"/>
      <c r="AX5" s="16"/>
      <c r="AY5" s="6">
        <f t="shared" si="6"/>
        <v>7</v>
      </c>
      <c r="AZ5" s="16"/>
      <c r="BA5" s="16"/>
      <c r="BB5" s="16"/>
      <c r="BC5" s="16"/>
      <c r="BD5" s="6">
        <f t="shared" si="7"/>
        <v>7</v>
      </c>
      <c r="BE5" s="16"/>
      <c r="BF5" s="16"/>
      <c r="BG5" s="16"/>
      <c r="BH5" s="16"/>
      <c r="BI5" s="6">
        <f t="shared" si="8"/>
        <v>7</v>
      </c>
      <c r="BJ5" s="16"/>
      <c r="BK5" s="16"/>
      <c r="BL5" s="16"/>
      <c r="BM5" s="16"/>
      <c r="BN5" s="6">
        <f t="shared" si="9"/>
        <v>7</v>
      </c>
      <c r="BO5" s="16"/>
      <c r="BP5" s="16"/>
      <c r="BQ5" s="16"/>
      <c r="BR5" s="16"/>
      <c r="BS5" s="6">
        <f t="shared" si="10"/>
        <v>7</v>
      </c>
    </row>
    <row r="6" spans="1:71" s="39" customFormat="1" x14ac:dyDescent="0.25">
      <c r="A6" s="37"/>
      <c r="B6" s="6" t="s">
        <v>143</v>
      </c>
      <c r="C6" s="24">
        <v>11</v>
      </c>
      <c r="D6" s="33">
        <v>8107</v>
      </c>
      <c r="E6" s="30">
        <v>18</v>
      </c>
      <c r="F6" s="79">
        <f>IF(B6="MAL",E6,IF(E6&gt;=11,E6+variables!$B$1,11))</f>
        <v>19</v>
      </c>
      <c r="G6" s="10">
        <f t="shared" si="11"/>
        <v>0.63157894736842102</v>
      </c>
      <c r="H6" s="159">
        <v>12</v>
      </c>
      <c r="I6" s="159">
        <f t="shared" si="12"/>
        <v>12</v>
      </c>
      <c r="J6" s="164"/>
      <c r="K6" s="23">
        <v>2017</v>
      </c>
      <c r="L6" s="16">
        <v>2017</v>
      </c>
      <c r="M6" s="45"/>
      <c r="N6" s="45"/>
      <c r="O6" s="45"/>
      <c r="P6" s="173">
        <f t="shared" si="13"/>
        <v>12</v>
      </c>
      <c r="Q6" s="16"/>
      <c r="R6" s="16"/>
      <c r="S6" s="16"/>
      <c r="T6" s="16"/>
      <c r="U6" s="6">
        <f t="shared" si="0"/>
        <v>12</v>
      </c>
      <c r="V6" s="16"/>
      <c r="W6" s="16"/>
      <c r="X6" s="16"/>
      <c r="Y6" s="16"/>
      <c r="Z6" s="6">
        <f t="shared" si="1"/>
        <v>12</v>
      </c>
      <c r="AA6" s="16"/>
      <c r="AB6" s="16"/>
      <c r="AC6" s="16"/>
      <c r="AD6" s="16"/>
      <c r="AE6" s="6">
        <f t="shared" si="2"/>
        <v>12</v>
      </c>
      <c r="AF6" s="16"/>
      <c r="AG6" s="16"/>
      <c r="AH6" s="16"/>
      <c r="AI6" s="16"/>
      <c r="AJ6" s="6">
        <f t="shared" si="3"/>
        <v>12</v>
      </c>
      <c r="AK6" s="16"/>
      <c r="AL6" s="16"/>
      <c r="AM6" s="16"/>
      <c r="AN6" s="16"/>
      <c r="AO6" s="6">
        <f t="shared" si="4"/>
        <v>12</v>
      </c>
      <c r="AP6" s="16"/>
      <c r="AQ6" s="16"/>
      <c r="AR6" s="16"/>
      <c r="AS6" s="16"/>
      <c r="AT6" s="6">
        <f t="shared" si="5"/>
        <v>12</v>
      </c>
      <c r="AU6" s="16"/>
      <c r="AV6" s="16"/>
      <c r="AW6" s="16"/>
      <c r="AX6" s="16"/>
      <c r="AY6" s="6">
        <f t="shared" si="6"/>
        <v>12</v>
      </c>
      <c r="AZ6" s="16"/>
      <c r="BA6" s="16"/>
      <c r="BB6" s="16"/>
      <c r="BC6" s="16"/>
      <c r="BD6" s="6">
        <f t="shared" si="7"/>
        <v>12</v>
      </c>
      <c r="BE6" s="16"/>
      <c r="BF6" s="16"/>
      <c r="BG6" s="16"/>
      <c r="BH6" s="16"/>
      <c r="BI6" s="6">
        <f t="shared" si="8"/>
        <v>12</v>
      </c>
      <c r="BJ6" s="16"/>
      <c r="BK6" s="16"/>
      <c r="BL6" s="16"/>
      <c r="BM6" s="16"/>
      <c r="BN6" s="6">
        <f t="shared" si="9"/>
        <v>12</v>
      </c>
      <c r="BO6" s="16"/>
      <c r="BP6" s="16"/>
      <c r="BQ6" s="16"/>
      <c r="BR6" s="16"/>
      <c r="BS6" s="6">
        <f t="shared" si="10"/>
        <v>12</v>
      </c>
    </row>
    <row r="7" spans="1:71" s="39" customFormat="1" x14ac:dyDescent="0.25">
      <c r="A7" s="37"/>
      <c r="B7" s="6" t="s">
        <v>81</v>
      </c>
      <c r="C7" s="24">
        <v>19</v>
      </c>
      <c r="D7" s="33">
        <v>3267</v>
      </c>
      <c r="E7" s="30">
        <v>23</v>
      </c>
      <c r="F7" s="79">
        <f>IF(B7="MAL",E7,IF(E7&gt;=11,E7+variables!$B$1,11))</f>
        <v>24</v>
      </c>
      <c r="G7" s="76">
        <f t="shared" si="11"/>
        <v>0.20833333333333334</v>
      </c>
      <c r="H7" s="156">
        <v>5</v>
      </c>
      <c r="I7" s="159">
        <f t="shared" si="12"/>
        <v>5</v>
      </c>
      <c r="J7" s="164"/>
      <c r="K7" s="23">
        <v>2017</v>
      </c>
      <c r="L7" s="16">
        <v>2017</v>
      </c>
      <c r="M7" s="16"/>
      <c r="N7" s="45"/>
      <c r="O7" s="16"/>
      <c r="P7" s="173">
        <f t="shared" si="13"/>
        <v>5</v>
      </c>
      <c r="Q7" s="16"/>
      <c r="R7" s="16"/>
      <c r="S7" s="16"/>
      <c r="T7" s="16"/>
      <c r="U7" s="6">
        <f t="shared" si="0"/>
        <v>5</v>
      </c>
      <c r="V7" s="16"/>
      <c r="W7" s="16"/>
      <c r="X7" s="16"/>
      <c r="Y7" s="16"/>
      <c r="Z7" s="6">
        <f t="shared" si="1"/>
        <v>5</v>
      </c>
      <c r="AA7" s="16"/>
      <c r="AB7" s="16"/>
      <c r="AC7" s="16"/>
      <c r="AD7" s="16"/>
      <c r="AE7" s="6">
        <f t="shared" si="2"/>
        <v>5</v>
      </c>
      <c r="AF7" s="16"/>
      <c r="AG7" s="16"/>
      <c r="AH7" s="16"/>
      <c r="AI7" s="16"/>
      <c r="AJ7" s="6">
        <f t="shared" si="3"/>
        <v>5</v>
      </c>
      <c r="AK7" s="16"/>
      <c r="AL7" s="16"/>
      <c r="AM7" s="16"/>
      <c r="AN7" s="16"/>
      <c r="AO7" s="6">
        <f t="shared" si="4"/>
        <v>5</v>
      </c>
      <c r="AP7" s="16"/>
      <c r="AQ7" s="16"/>
      <c r="AR7" s="16"/>
      <c r="AS7" s="16"/>
      <c r="AT7" s="6">
        <f t="shared" si="5"/>
        <v>5</v>
      </c>
      <c r="AU7" s="16"/>
      <c r="AV7" s="16"/>
      <c r="AW7" s="16"/>
      <c r="AX7" s="16"/>
      <c r="AY7" s="6">
        <f t="shared" si="6"/>
        <v>5</v>
      </c>
      <c r="AZ7" s="16"/>
      <c r="BA7" s="16"/>
      <c r="BB7" s="16"/>
      <c r="BC7" s="16"/>
      <c r="BD7" s="6">
        <f t="shared" si="7"/>
        <v>5</v>
      </c>
      <c r="BE7" s="16"/>
      <c r="BF7" s="16"/>
      <c r="BG7" s="16"/>
      <c r="BH7" s="16"/>
      <c r="BI7" s="6">
        <f t="shared" si="8"/>
        <v>5</v>
      </c>
      <c r="BJ7" s="16"/>
      <c r="BK7" s="16"/>
      <c r="BL7" s="16"/>
      <c r="BM7" s="16"/>
      <c r="BN7" s="6">
        <f t="shared" si="9"/>
        <v>5</v>
      </c>
      <c r="BO7" s="16"/>
      <c r="BP7" s="16"/>
      <c r="BQ7" s="16"/>
      <c r="BR7" s="16"/>
      <c r="BS7" s="6">
        <f t="shared" si="10"/>
        <v>5</v>
      </c>
    </row>
    <row r="8" spans="1:71" s="39" customFormat="1" x14ac:dyDescent="0.25">
      <c r="A8" s="37"/>
      <c r="B8" s="31" t="s">
        <v>15</v>
      </c>
      <c r="C8" s="24">
        <v>20</v>
      </c>
      <c r="D8" s="33">
        <v>7307</v>
      </c>
      <c r="E8" s="30">
        <v>12</v>
      </c>
      <c r="F8" s="79">
        <f>IF(B8="MAL",E8,IF(E8&gt;=11,E8+variables!$B$1,11))</f>
        <v>13</v>
      </c>
      <c r="G8" s="76">
        <f t="shared" si="11"/>
        <v>0.61538461538461542</v>
      </c>
      <c r="H8" s="156">
        <v>8</v>
      </c>
      <c r="I8" s="159">
        <f t="shared" si="12"/>
        <v>8</v>
      </c>
      <c r="J8" s="164"/>
      <c r="K8" s="23">
        <v>2017</v>
      </c>
      <c r="L8" s="16">
        <v>2016</v>
      </c>
      <c r="M8" s="16"/>
      <c r="N8" s="45"/>
      <c r="O8" s="16"/>
      <c r="P8" s="173">
        <f t="shared" si="13"/>
        <v>8</v>
      </c>
      <c r="Q8" s="16"/>
      <c r="R8" s="16"/>
      <c r="S8" s="16"/>
      <c r="T8" s="16"/>
      <c r="U8" s="6">
        <f t="shared" si="0"/>
        <v>8</v>
      </c>
      <c r="V8" s="16"/>
      <c r="W8" s="16"/>
      <c r="X8" s="16"/>
      <c r="Y8" s="16"/>
      <c r="Z8" s="6">
        <f t="shared" si="1"/>
        <v>8</v>
      </c>
      <c r="AA8" s="16"/>
      <c r="AB8" s="16"/>
      <c r="AC8" s="16"/>
      <c r="AD8" s="16"/>
      <c r="AE8" s="6">
        <f t="shared" si="2"/>
        <v>8</v>
      </c>
      <c r="AF8" s="16"/>
      <c r="AG8" s="16"/>
      <c r="AH8" s="16"/>
      <c r="AI8" s="16"/>
      <c r="AJ8" s="6">
        <f t="shared" si="3"/>
        <v>8</v>
      </c>
      <c r="AK8" s="16"/>
      <c r="AL8" s="16"/>
      <c r="AM8" s="16"/>
      <c r="AN8" s="16"/>
      <c r="AO8" s="6">
        <f t="shared" si="4"/>
        <v>8</v>
      </c>
      <c r="AP8" s="16"/>
      <c r="AQ8" s="16"/>
      <c r="AR8" s="16"/>
      <c r="AS8" s="16"/>
      <c r="AT8" s="6">
        <f t="shared" si="5"/>
        <v>8</v>
      </c>
      <c r="AU8" s="16"/>
      <c r="AV8" s="16"/>
      <c r="AW8" s="16"/>
      <c r="AX8" s="16"/>
      <c r="AY8" s="6">
        <f t="shared" si="6"/>
        <v>8</v>
      </c>
      <c r="AZ8" s="16"/>
      <c r="BA8" s="16"/>
      <c r="BB8" s="16"/>
      <c r="BC8" s="16"/>
      <c r="BD8" s="6">
        <f t="shared" si="7"/>
        <v>8</v>
      </c>
      <c r="BE8" s="16"/>
      <c r="BF8" s="16"/>
      <c r="BG8" s="16"/>
      <c r="BH8" s="16"/>
      <c r="BI8" s="6">
        <f t="shared" si="8"/>
        <v>8</v>
      </c>
      <c r="BJ8" s="16"/>
      <c r="BK8" s="16"/>
      <c r="BL8" s="16"/>
      <c r="BM8" s="16"/>
      <c r="BN8" s="6">
        <f t="shared" si="9"/>
        <v>8</v>
      </c>
      <c r="BO8" s="16"/>
      <c r="BP8" s="16"/>
      <c r="BQ8" s="16"/>
      <c r="BR8" s="16"/>
      <c r="BS8" s="6">
        <f t="shared" si="10"/>
        <v>8</v>
      </c>
    </row>
    <row r="9" spans="1:71" x14ac:dyDescent="0.25">
      <c r="A9" s="4"/>
      <c r="B9" s="9"/>
      <c r="C9" s="9"/>
      <c r="D9" s="9"/>
      <c r="E9" s="9"/>
      <c r="F9" s="4"/>
      <c r="G9" s="4"/>
      <c r="H9" s="169"/>
      <c r="I9" s="169"/>
      <c r="J9" s="169"/>
      <c r="K9" s="6"/>
      <c r="L9" s="6"/>
      <c r="M9" s="4">
        <f>SUM(M4:M8)</f>
        <v>0</v>
      </c>
      <c r="N9" s="4">
        <f>SUM(N4:N8)</f>
        <v>0</v>
      </c>
      <c r="O9" s="4">
        <f>SUM(O4:O8)</f>
        <v>0</v>
      </c>
      <c r="P9" s="169">
        <f>SUM(P3:P8)</f>
        <v>55</v>
      </c>
      <c r="Q9" s="4">
        <f>SUM(Q3:Q8)+E3</f>
        <v>9</v>
      </c>
      <c r="R9" s="4">
        <f>SUM(R4:R8)</f>
        <v>0</v>
      </c>
      <c r="S9" s="4">
        <f>SUM(S4:S8)</f>
        <v>0</v>
      </c>
      <c r="T9" s="4">
        <f>SUM(T4:T8)</f>
        <v>0</v>
      </c>
      <c r="U9" s="4">
        <f>SUM(U3:U8)</f>
        <v>55</v>
      </c>
      <c r="V9" s="4">
        <f>SUM(V4:V8)</f>
        <v>0</v>
      </c>
      <c r="W9" s="4">
        <f>SUM(W4:W8)</f>
        <v>0</v>
      </c>
      <c r="X9" s="4">
        <f>SUM(X4:X8)</f>
        <v>0</v>
      </c>
      <c r="Y9" s="4">
        <f>SUM(Y4:Y8)</f>
        <v>0</v>
      </c>
      <c r="Z9" s="4">
        <f>SUM(Z3:Z8)</f>
        <v>55</v>
      </c>
      <c r="AA9" s="4">
        <f>SUM(AA4:AA8)</f>
        <v>0</v>
      </c>
      <c r="AB9" s="4">
        <f>SUM(AB4:AB8)</f>
        <v>0</v>
      </c>
      <c r="AC9" s="4">
        <f>SUM(AC4:AC8)</f>
        <v>0</v>
      </c>
      <c r="AD9" s="4">
        <f>SUM(AD4:AD8)</f>
        <v>0</v>
      </c>
      <c r="AE9" s="4">
        <f>SUM(AE3:AE8)</f>
        <v>55</v>
      </c>
      <c r="AF9" s="4">
        <f>SUM(AF4:AF8)</f>
        <v>0</v>
      </c>
      <c r="AG9" s="4">
        <f>SUM(AG4:AG8)</f>
        <v>0</v>
      </c>
      <c r="AH9" s="4">
        <f>SUM(AH4:AH8)</f>
        <v>0</v>
      </c>
      <c r="AI9" s="4">
        <f>SUM(AI4:AI8)</f>
        <v>0</v>
      </c>
      <c r="AJ9" s="4">
        <f>SUM(AJ3:AJ8)</f>
        <v>55</v>
      </c>
      <c r="AK9" s="4">
        <f>SUM(AK4:AK8)</f>
        <v>0</v>
      </c>
      <c r="AL9" s="4">
        <f>SUM(AL4:AL8)</f>
        <v>0</v>
      </c>
      <c r="AM9" s="4">
        <f>SUM(AM4:AM8)</f>
        <v>0</v>
      </c>
      <c r="AN9" s="4">
        <f>SUM(AN4:AN8)</f>
        <v>0</v>
      </c>
      <c r="AO9" s="4">
        <f>SUM(AO3:AO8)</f>
        <v>55</v>
      </c>
      <c r="AP9" s="4">
        <f>SUM(AP4:AP8)</f>
        <v>0</v>
      </c>
      <c r="AQ9" s="4">
        <f>SUM(AQ4:AQ8)</f>
        <v>0</v>
      </c>
      <c r="AR9" s="4">
        <f>SUM(AR4:AR8)</f>
        <v>0</v>
      </c>
      <c r="AS9" s="4">
        <f>SUM(AS4:AS8)</f>
        <v>0</v>
      </c>
      <c r="AT9" s="4">
        <f>SUM(AT3:AT8)</f>
        <v>55</v>
      </c>
      <c r="AU9" s="4">
        <f>SUM(AU4:AU8)</f>
        <v>0</v>
      </c>
      <c r="AV9" s="4">
        <f>SUM(AV4:AV8)</f>
        <v>0</v>
      </c>
      <c r="AW9" s="4">
        <f>SUM(AW4:AW8)</f>
        <v>0</v>
      </c>
      <c r="AX9" s="4">
        <f>SUM(AX4:AX8)</f>
        <v>0</v>
      </c>
      <c r="AY9" s="4">
        <f>SUM(AY3:AY8)</f>
        <v>55</v>
      </c>
      <c r="AZ9" s="4">
        <f>SUM(AZ4:AZ8)</f>
        <v>0</v>
      </c>
      <c r="BA9" s="4">
        <f>SUM(BA4:BA8)</f>
        <v>0</v>
      </c>
      <c r="BB9" s="4">
        <f>SUM(BB4:BB8)</f>
        <v>0</v>
      </c>
      <c r="BC9" s="4">
        <f>SUM(BC4:BC8)</f>
        <v>0</v>
      </c>
      <c r="BD9" s="4">
        <f>SUM(BD3:BD8)</f>
        <v>55</v>
      </c>
      <c r="BE9" s="4">
        <f>SUM(BE4:BE8)</f>
        <v>0</v>
      </c>
      <c r="BF9" s="4">
        <f>SUM(BF4:BF8)</f>
        <v>0</v>
      </c>
      <c r="BG9" s="4">
        <f>SUM(BG4:BG8)</f>
        <v>0</v>
      </c>
      <c r="BH9" s="4">
        <f>SUM(BH4:BH8)</f>
        <v>0</v>
      </c>
      <c r="BI9" s="4">
        <f>SUM(BI3:BI8)</f>
        <v>55</v>
      </c>
      <c r="BJ9" s="4">
        <f>SUM(BJ4:BJ8)</f>
        <v>0</v>
      </c>
      <c r="BK9" s="4">
        <f>SUM(BK4:BK8)</f>
        <v>0</v>
      </c>
      <c r="BL9" s="4">
        <f>SUM(BL4:BL8)</f>
        <v>0</v>
      </c>
      <c r="BM9" s="4">
        <f>SUM(BM4:BM8)</f>
        <v>0</v>
      </c>
      <c r="BN9" s="4">
        <f>SUM(BN3:BN8)</f>
        <v>55</v>
      </c>
      <c r="BO9" s="4">
        <f>SUM(BO4:BO8)</f>
        <v>0</v>
      </c>
      <c r="BP9" s="4">
        <f>SUM(BP4:BP8)</f>
        <v>0</v>
      </c>
      <c r="BQ9" s="4">
        <f>SUM(BQ4:BQ8)</f>
        <v>0</v>
      </c>
      <c r="BR9" s="4">
        <f>SUM(BR4:BR8)</f>
        <v>0</v>
      </c>
      <c r="BS9" s="4">
        <f>SUM(BS3:BS8)</f>
        <v>55</v>
      </c>
    </row>
    <row r="10" spans="1:71" x14ac:dyDescent="0.25">
      <c r="A10" s="4"/>
      <c r="B10" s="4" t="s">
        <v>299</v>
      </c>
      <c r="C10" s="4">
        <f>COUNT(C4:C8)</f>
        <v>5</v>
      </c>
      <c r="D10" s="4"/>
      <c r="E10" s="4">
        <f>SUM(E3:E8)</f>
        <v>135</v>
      </c>
      <c r="F10" s="4">
        <f>SUM(F3:F8)</f>
        <v>140</v>
      </c>
      <c r="G10" s="7">
        <f>$BS9/F10</f>
        <v>0.39285714285714285</v>
      </c>
      <c r="H10" s="169">
        <f>SUM(H3:H8)</f>
        <v>55</v>
      </c>
      <c r="I10" s="169">
        <f>SUM(I3:I8)</f>
        <v>55</v>
      </c>
      <c r="J10" s="169">
        <f>SUM(J3:J8)</f>
        <v>0</v>
      </c>
      <c r="K10" s="6"/>
      <c r="L10" s="6"/>
      <c r="M10" s="4"/>
      <c r="N10" s="4"/>
      <c r="O10" s="4"/>
      <c r="P10" s="7">
        <f>P9/F10</f>
        <v>0.39285714285714285</v>
      </c>
      <c r="Q10" s="4"/>
      <c r="R10" s="4">
        <f>M9+R9</f>
        <v>0</v>
      </c>
      <c r="S10" s="4">
        <f>N9+S9</f>
        <v>0</v>
      </c>
      <c r="T10" s="4">
        <f>O9+T9</f>
        <v>0</v>
      </c>
      <c r="U10" s="7">
        <f>U9/F10</f>
        <v>0.39285714285714285</v>
      </c>
      <c r="V10" s="4"/>
      <c r="W10" s="4">
        <f>R10+W9</f>
        <v>0</v>
      </c>
      <c r="X10" s="4">
        <f>S10+X9</f>
        <v>0</v>
      </c>
      <c r="Y10" s="4">
        <f>T10+Y9</f>
        <v>0</v>
      </c>
      <c r="Z10" s="7">
        <f>Z9/F10</f>
        <v>0.39285714285714285</v>
      </c>
      <c r="AA10" s="4"/>
      <c r="AB10" s="4">
        <f>W10+AB9</f>
        <v>0</v>
      </c>
      <c r="AC10" s="4">
        <f>X10+AC9</f>
        <v>0</v>
      </c>
      <c r="AD10" s="4">
        <f>Y10+AD9</f>
        <v>0</v>
      </c>
      <c r="AE10" s="7">
        <f>AE9/F10</f>
        <v>0.39285714285714285</v>
      </c>
      <c r="AF10" s="4"/>
      <c r="AG10" s="4">
        <f>AB10+AG9</f>
        <v>0</v>
      </c>
      <c r="AH10" s="4">
        <f>AC10+AH9</f>
        <v>0</v>
      </c>
      <c r="AI10" s="4">
        <f>AD10+AI9</f>
        <v>0</v>
      </c>
      <c r="AJ10" s="7">
        <f>AJ9/F10</f>
        <v>0.39285714285714285</v>
      </c>
      <c r="AK10" s="4"/>
      <c r="AL10" s="4">
        <f>AG10+AL9</f>
        <v>0</v>
      </c>
      <c r="AM10" s="4">
        <f>AH10+AM9</f>
        <v>0</v>
      </c>
      <c r="AN10" s="4">
        <f>AI10+AN9</f>
        <v>0</v>
      </c>
      <c r="AO10" s="7">
        <f>AO9/F10</f>
        <v>0.39285714285714285</v>
      </c>
      <c r="AP10" s="4"/>
      <c r="AQ10" s="4">
        <f>AL10+AQ9</f>
        <v>0</v>
      </c>
      <c r="AR10" s="4">
        <f>AM10+AR9</f>
        <v>0</v>
      </c>
      <c r="AS10" s="4">
        <f>AN10+AS9</f>
        <v>0</v>
      </c>
      <c r="AT10" s="7">
        <f>AT9/F10</f>
        <v>0.39285714285714285</v>
      </c>
      <c r="AU10" s="4"/>
      <c r="AV10" s="4">
        <f>AQ10+AV9</f>
        <v>0</v>
      </c>
      <c r="AW10" s="4">
        <f>AR10+AW9</f>
        <v>0</v>
      </c>
      <c r="AX10" s="4">
        <f>AS10+AX9</f>
        <v>0</v>
      </c>
      <c r="AY10" s="7">
        <f>AY9/F10</f>
        <v>0.39285714285714285</v>
      </c>
      <c r="AZ10" s="4"/>
      <c r="BA10" s="4">
        <f>AV10+BA9</f>
        <v>0</v>
      </c>
      <c r="BB10" s="4">
        <f>AW10+BB9</f>
        <v>0</v>
      </c>
      <c r="BC10" s="4">
        <f>AX10+BC9</f>
        <v>0</v>
      </c>
      <c r="BD10" s="7">
        <f>BD9/F10</f>
        <v>0.39285714285714285</v>
      </c>
      <c r="BE10" s="4"/>
      <c r="BF10" s="4">
        <f>BA10+BF9</f>
        <v>0</v>
      </c>
      <c r="BG10" s="4">
        <f>BB10+BG9</f>
        <v>0</v>
      </c>
      <c r="BH10" s="4">
        <f>BC10+BH9</f>
        <v>0</v>
      </c>
      <c r="BI10" s="7">
        <f>BI9/F10</f>
        <v>0.39285714285714285</v>
      </c>
      <c r="BJ10" s="4"/>
      <c r="BK10" s="4">
        <f>BF10+BK9</f>
        <v>0</v>
      </c>
      <c r="BL10" s="4">
        <f>BG10+BL9</f>
        <v>0</v>
      </c>
      <c r="BM10" s="4">
        <f>BH10+BM9</f>
        <v>0</v>
      </c>
      <c r="BN10" s="7">
        <f>BN9/F10</f>
        <v>0.39285714285714285</v>
      </c>
      <c r="BO10" s="4"/>
      <c r="BP10" s="4">
        <f>BK10+BP9</f>
        <v>0</v>
      </c>
      <c r="BQ10" s="4">
        <f>BL10+BQ9</f>
        <v>0</v>
      </c>
      <c r="BR10" s="4">
        <f>BM10+BR9</f>
        <v>0</v>
      </c>
      <c r="BS10" s="7">
        <f>BS9/F10</f>
        <v>0.39285714285714285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3"/>
  <sheetViews>
    <sheetView tabSelected="1" zoomScale="150" zoomScaleNormal="150" workbookViewId="0">
      <pane xSplit="12" ySplit="2" topLeftCell="V3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B41" sqref="AB41"/>
    </sheetView>
  </sheetViews>
  <sheetFormatPr defaultColWidth="8.85546875" defaultRowHeight="15" x14ac:dyDescent="0.25"/>
  <cols>
    <col min="1" max="1" width="16.42578125" bestFit="1" customWidth="1"/>
    <col min="2" max="2" width="22.7109375" bestFit="1" customWidth="1"/>
    <col min="3" max="3" width="4.42578125" customWidth="1"/>
    <col min="4" max="4" width="7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2" customWidth="1"/>
    <col min="9" max="9" width="8" style="162" customWidth="1"/>
    <col min="10" max="10" width="5" style="162" customWidth="1"/>
    <col min="11" max="11" width="6.140625" style="39" bestFit="1" customWidth="1"/>
    <col min="12" max="12" width="8.28515625" style="39" bestFit="1" customWidth="1"/>
    <col min="13" max="15" width="3" customWidth="1"/>
    <col min="16" max="16" width="7.140625" style="39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8" customWidth="1"/>
    <col min="62" max="65" width="3" customWidth="1"/>
    <col min="66" max="66" width="8" customWidth="1"/>
    <col min="67" max="70" width="3" customWidth="1"/>
    <col min="71" max="71" width="8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7" t="s">
        <v>424</v>
      </c>
      <c r="N1" s="198"/>
      <c r="O1" s="198"/>
      <c r="P1" s="199"/>
      <c r="Q1" s="197" t="s">
        <v>157</v>
      </c>
      <c r="R1" s="198"/>
      <c r="S1" s="198"/>
      <c r="T1" s="198"/>
      <c r="U1" s="199"/>
      <c r="V1" s="197" t="s">
        <v>361</v>
      </c>
      <c r="W1" s="198"/>
      <c r="X1" s="198"/>
      <c r="Y1" s="198"/>
      <c r="Z1" s="199"/>
      <c r="AA1" s="197" t="s">
        <v>176</v>
      </c>
      <c r="AB1" s="198"/>
      <c r="AC1" s="198"/>
      <c r="AD1" s="198"/>
      <c r="AE1" s="199"/>
      <c r="AF1" s="197" t="s">
        <v>177</v>
      </c>
      <c r="AG1" s="198"/>
      <c r="AH1" s="198"/>
      <c r="AI1" s="198"/>
      <c r="AJ1" s="199"/>
      <c r="AK1" s="197" t="s">
        <v>94</v>
      </c>
      <c r="AL1" s="198"/>
      <c r="AM1" s="198"/>
      <c r="AN1" s="198"/>
      <c r="AO1" s="199"/>
      <c r="AP1" s="197" t="s">
        <v>95</v>
      </c>
      <c r="AQ1" s="198"/>
      <c r="AR1" s="198"/>
      <c r="AS1" s="198"/>
      <c r="AT1" s="199"/>
      <c r="AU1" s="197" t="s">
        <v>65</v>
      </c>
      <c r="AV1" s="198"/>
      <c r="AW1" s="198"/>
      <c r="AX1" s="198"/>
      <c r="AY1" s="199"/>
      <c r="AZ1" s="197" t="s">
        <v>66</v>
      </c>
      <c r="BA1" s="198"/>
      <c r="BB1" s="198"/>
      <c r="BC1" s="198"/>
      <c r="BD1" s="199"/>
      <c r="BE1" s="197" t="s">
        <v>58</v>
      </c>
      <c r="BF1" s="198"/>
      <c r="BG1" s="198"/>
      <c r="BH1" s="198"/>
      <c r="BI1" s="199"/>
      <c r="BJ1" s="197" t="s">
        <v>278</v>
      </c>
      <c r="BK1" s="198"/>
      <c r="BL1" s="198"/>
      <c r="BM1" s="198"/>
      <c r="BN1" s="199"/>
      <c r="BO1" s="197" t="s">
        <v>396</v>
      </c>
      <c r="BP1" s="198"/>
      <c r="BQ1" s="198"/>
      <c r="BR1" s="198"/>
      <c r="BS1" s="199"/>
    </row>
    <row r="2" spans="1:7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3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s="39" customFormat="1" x14ac:dyDescent="0.25">
      <c r="A3" s="37" t="s">
        <v>368</v>
      </c>
      <c r="B3" s="6" t="s">
        <v>142</v>
      </c>
      <c r="C3" s="6"/>
      <c r="D3" s="6"/>
      <c r="E3" s="30">
        <v>86</v>
      </c>
      <c r="F3" s="79">
        <f>IF(B3="MAL",E3,IF(E3&gt;=11,E3+variables!$B$1,11))</f>
        <v>86</v>
      </c>
      <c r="G3" s="38">
        <f>BS3/F3</f>
        <v>0.76744186046511631</v>
      </c>
      <c r="H3" s="149">
        <v>66</v>
      </c>
      <c r="I3" s="149">
        <f>+H3+J3</f>
        <v>66</v>
      </c>
      <c r="J3" s="164"/>
      <c r="K3" s="16">
        <v>2017</v>
      </c>
      <c r="L3" s="16">
        <v>2017</v>
      </c>
      <c r="M3" s="16"/>
      <c r="N3" s="16"/>
      <c r="O3" s="16"/>
      <c r="P3" s="149">
        <f>+H3</f>
        <v>66</v>
      </c>
      <c r="Q3" s="16"/>
      <c r="R3" s="16"/>
      <c r="S3" s="16"/>
      <c r="T3" s="16"/>
      <c r="U3" s="6">
        <f>SUM(P3:T3)</f>
        <v>66</v>
      </c>
      <c r="V3" s="16"/>
      <c r="W3" s="16"/>
      <c r="X3" s="16"/>
      <c r="Y3" s="16"/>
      <c r="Z3" s="6">
        <f>SUM(U3:Y3)</f>
        <v>66</v>
      </c>
      <c r="AA3" s="16"/>
      <c r="AB3" s="16"/>
      <c r="AC3" s="16"/>
      <c r="AD3" s="16"/>
      <c r="AE3" s="6">
        <f>SUM(Z3:AD3)</f>
        <v>66</v>
      </c>
      <c r="AF3" s="16"/>
      <c r="AG3" s="16"/>
      <c r="AH3" s="16"/>
      <c r="AI3" s="16"/>
      <c r="AJ3" s="6">
        <f>SUM(AE3:AI3)</f>
        <v>66</v>
      </c>
      <c r="AK3" s="16"/>
      <c r="AL3" s="16"/>
      <c r="AM3" s="16"/>
      <c r="AN3" s="16"/>
      <c r="AO3" s="6">
        <f>SUM(AJ3:AN3)</f>
        <v>66</v>
      </c>
      <c r="AP3" s="16"/>
      <c r="AQ3" s="16"/>
      <c r="AR3" s="16"/>
      <c r="AS3" s="16"/>
      <c r="AT3" s="6">
        <f>SUM(AO3:AS3)</f>
        <v>66</v>
      </c>
      <c r="AU3" s="16"/>
      <c r="AV3" s="16"/>
      <c r="AW3" s="16"/>
      <c r="AX3" s="16"/>
      <c r="AY3" s="6">
        <f>SUM(AT3:AX3)</f>
        <v>66</v>
      </c>
      <c r="AZ3" s="16"/>
      <c r="BA3" s="16"/>
      <c r="BB3" s="16"/>
      <c r="BC3" s="16"/>
      <c r="BD3" s="6">
        <f>SUM(AY3:BC3)</f>
        <v>66</v>
      </c>
      <c r="BE3" s="16"/>
      <c r="BF3" s="16"/>
      <c r="BG3" s="16"/>
      <c r="BH3" s="16"/>
      <c r="BI3" s="6">
        <f>SUM(BD3:BH3)</f>
        <v>66</v>
      </c>
      <c r="BJ3" s="16"/>
      <c r="BK3" s="16"/>
      <c r="BL3" s="16"/>
      <c r="BM3" s="16"/>
      <c r="BN3" s="6">
        <f>SUM(BI3:BM3)</f>
        <v>66</v>
      </c>
      <c r="BO3" s="16"/>
      <c r="BP3" s="16"/>
      <c r="BQ3" s="16"/>
      <c r="BR3" s="16"/>
      <c r="BS3" s="6">
        <f t="shared" ref="BS3:BS9" si="0">SUM(BN3:BR3)</f>
        <v>66</v>
      </c>
    </row>
    <row r="4" spans="1:71" s="39" customFormat="1" x14ac:dyDescent="0.25">
      <c r="A4" s="37"/>
      <c r="B4" s="6" t="s">
        <v>319</v>
      </c>
      <c r="C4" s="24">
        <v>3</v>
      </c>
      <c r="D4" s="24">
        <v>160</v>
      </c>
      <c r="E4" s="30">
        <v>59</v>
      </c>
      <c r="F4" s="79">
        <f>IF(B4="MAL",E4,IF(E4&gt;=11,E4+variables!$B$1,11))</f>
        <v>60</v>
      </c>
      <c r="G4" s="38">
        <f t="shared" ref="G4:G11" si="1">$BS4/F4</f>
        <v>0.98333333333333328</v>
      </c>
      <c r="H4" s="149">
        <v>34</v>
      </c>
      <c r="I4" s="149">
        <f t="shared" ref="I4:I11" si="2">+H4+J4</f>
        <v>37</v>
      </c>
      <c r="J4" s="164">
        <v>3</v>
      </c>
      <c r="K4" s="16">
        <v>2017</v>
      </c>
      <c r="L4" s="16">
        <v>2017</v>
      </c>
      <c r="M4" s="16"/>
      <c r="N4" s="16"/>
      <c r="O4" s="16"/>
      <c r="P4" s="149">
        <f>SUM(M4:O4)+H4</f>
        <v>34</v>
      </c>
      <c r="Q4" s="16">
        <v>1</v>
      </c>
      <c r="R4" s="16"/>
      <c r="S4" s="16">
        <v>24</v>
      </c>
      <c r="T4" s="16"/>
      <c r="U4" s="6">
        <f>SUM(P4:T4)</f>
        <v>59</v>
      </c>
      <c r="V4" s="16"/>
      <c r="W4" s="16"/>
      <c r="X4" s="16"/>
      <c r="Y4" s="16"/>
      <c r="Z4" s="6">
        <f>SUM(U4:Y4)</f>
        <v>59</v>
      </c>
      <c r="AA4" s="16"/>
      <c r="AB4" s="16"/>
      <c r="AC4" s="16"/>
      <c r="AD4" s="16"/>
      <c r="AE4" s="6">
        <f>SUM(Z4:AD4)</f>
        <v>59</v>
      </c>
      <c r="AF4" s="16"/>
      <c r="AG4" s="16"/>
      <c r="AH4" s="16"/>
      <c r="AI4" s="16"/>
      <c r="AJ4" s="6">
        <f>SUM(AE4:AI4)</f>
        <v>59</v>
      </c>
      <c r="AK4" s="16"/>
      <c r="AL4" s="16"/>
      <c r="AM4" s="16"/>
      <c r="AN4" s="16"/>
      <c r="AO4" s="6">
        <f>SUM(AJ4:AN4)</f>
        <v>59</v>
      </c>
      <c r="AP4" s="16"/>
      <c r="AQ4" s="16"/>
      <c r="AR4" s="16"/>
      <c r="AS4" s="16"/>
      <c r="AT4" s="6">
        <f>SUM(AO4:AS4)</f>
        <v>59</v>
      </c>
      <c r="AU4" s="16"/>
      <c r="AV4" s="16"/>
      <c r="AW4" s="16"/>
      <c r="AX4" s="16"/>
      <c r="AY4" s="6">
        <f>SUM(AT4:AX4)</f>
        <v>59</v>
      </c>
      <c r="AZ4" s="16"/>
      <c r="BA4" s="16"/>
      <c r="BB4" s="16"/>
      <c r="BC4" s="16"/>
      <c r="BD4" s="6">
        <f>SUM(AY4:BC4)</f>
        <v>59</v>
      </c>
      <c r="BE4" s="16"/>
      <c r="BF4" s="16"/>
      <c r="BG4" s="16"/>
      <c r="BH4" s="16"/>
      <c r="BI4" s="6">
        <f>SUM(BD4:BH4)</f>
        <v>59</v>
      </c>
      <c r="BJ4" s="16"/>
      <c r="BK4" s="16"/>
      <c r="BL4" s="16"/>
      <c r="BM4" s="16"/>
      <c r="BN4" s="6">
        <f>SUM(BI4:BM4)</f>
        <v>59</v>
      </c>
      <c r="BO4" s="16"/>
      <c r="BP4" s="16"/>
      <c r="BQ4" s="16"/>
      <c r="BR4" s="16"/>
      <c r="BS4" s="6">
        <f t="shared" si="0"/>
        <v>59</v>
      </c>
    </row>
    <row r="5" spans="1:71" s="39" customFormat="1" x14ac:dyDescent="0.25">
      <c r="A5" s="37"/>
      <c r="B5" s="6" t="s">
        <v>428</v>
      </c>
      <c r="C5" s="24">
        <v>4</v>
      </c>
      <c r="D5" s="24">
        <v>2621</v>
      </c>
      <c r="E5" s="30">
        <v>33</v>
      </c>
      <c r="F5" s="79">
        <f>IF(B5="MAL",E5,IF(E5&gt;=11,E5+variables!$B$1,11))</f>
        <v>34</v>
      </c>
      <c r="G5" s="38">
        <f t="shared" si="1"/>
        <v>0.61764705882352944</v>
      </c>
      <c r="H5" s="149">
        <v>21</v>
      </c>
      <c r="I5" s="149">
        <f t="shared" si="2"/>
        <v>21</v>
      </c>
      <c r="J5" s="164"/>
      <c r="K5" s="16">
        <v>2017</v>
      </c>
      <c r="L5" s="73">
        <v>2017</v>
      </c>
      <c r="M5" s="16"/>
      <c r="N5" s="16"/>
      <c r="O5" s="16"/>
      <c r="P5" s="149">
        <f t="shared" ref="P5:P11" si="3">SUM(M5:O5)+H5</f>
        <v>21</v>
      </c>
      <c r="Q5" s="16"/>
      <c r="R5" s="16"/>
      <c r="S5" s="16"/>
      <c r="T5" s="16"/>
      <c r="U5" s="6">
        <f>SUM(P5:T5)</f>
        <v>21</v>
      </c>
      <c r="V5" s="16"/>
      <c r="W5" s="16"/>
      <c r="X5" s="16"/>
      <c r="Y5" s="16"/>
      <c r="Z5" s="6">
        <f>SUM(U5:Y5)</f>
        <v>21</v>
      </c>
      <c r="AA5" s="16"/>
      <c r="AB5" s="16"/>
      <c r="AC5" s="16"/>
      <c r="AD5" s="16"/>
      <c r="AE5" s="6">
        <f>SUM(Z5:AD5)</f>
        <v>21</v>
      </c>
      <c r="AF5" s="16"/>
      <c r="AG5" s="16"/>
      <c r="AH5" s="16"/>
      <c r="AI5" s="16"/>
      <c r="AJ5" s="6">
        <f>SUM(AE5:AI5)</f>
        <v>21</v>
      </c>
      <c r="AK5" s="16"/>
      <c r="AL5" s="16"/>
      <c r="AM5" s="16"/>
      <c r="AN5" s="16"/>
      <c r="AO5" s="6">
        <f>SUM(AJ5:AN5)</f>
        <v>21</v>
      </c>
      <c r="AP5" s="16"/>
      <c r="AQ5" s="16"/>
      <c r="AR5" s="16"/>
      <c r="AS5" s="16"/>
      <c r="AT5" s="6">
        <f>SUM(AO5:AS5)</f>
        <v>21</v>
      </c>
      <c r="AU5" s="16"/>
      <c r="AV5" s="16"/>
      <c r="AW5" s="16"/>
      <c r="AX5" s="16"/>
      <c r="AY5" s="6">
        <f>SUM(AT5:AX5)</f>
        <v>21</v>
      </c>
      <c r="AZ5" s="16"/>
      <c r="BA5" s="16"/>
      <c r="BB5" s="16"/>
      <c r="BC5" s="16"/>
      <c r="BD5" s="6">
        <f>SUM(AY5:BC5)</f>
        <v>21</v>
      </c>
      <c r="BE5" s="16"/>
      <c r="BF5" s="16"/>
      <c r="BG5" s="16"/>
      <c r="BH5" s="16"/>
      <c r="BI5" s="6">
        <f>SUM(BD5:BH5)</f>
        <v>21</v>
      </c>
      <c r="BJ5" s="16"/>
      <c r="BK5" s="16"/>
      <c r="BL5" s="16"/>
      <c r="BM5" s="16"/>
      <c r="BN5" s="6">
        <f>SUM(BI5:BM5)</f>
        <v>21</v>
      </c>
      <c r="BO5" s="16"/>
      <c r="BP5" s="16"/>
      <c r="BQ5" s="16"/>
      <c r="BR5" s="16"/>
      <c r="BS5" s="6">
        <f t="shared" si="0"/>
        <v>21</v>
      </c>
    </row>
    <row r="6" spans="1:71" s="39" customFormat="1" x14ac:dyDescent="0.25">
      <c r="A6" s="37"/>
      <c r="B6" s="6" t="s">
        <v>39</v>
      </c>
      <c r="C6" s="24">
        <v>10</v>
      </c>
      <c r="D6" s="24">
        <v>6054</v>
      </c>
      <c r="E6" s="30">
        <v>27</v>
      </c>
      <c r="F6" s="79">
        <f>IF(B6="MAL",E6,IF(E6&gt;=11,E6+variables!$B$1,11))</f>
        <v>28</v>
      </c>
      <c r="G6" s="38">
        <f t="shared" si="1"/>
        <v>0.4642857142857143</v>
      </c>
      <c r="H6" s="149">
        <v>13</v>
      </c>
      <c r="I6" s="149">
        <f t="shared" si="2"/>
        <v>13</v>
      </c>
      <c r="J6" s="164"/>
      <c r="K6" s="16">
        <v>2017</v>
      </c>
      <c r="L6" s="16">
        <v>2017</v>
      </c>
      <c r="M6" s="16"/>
      <c r="N6" s="16"/>
      <c r="O6" s="16"/>
      <c r="P6" s="149">
        <f t="shared" si="3"/>
        <v>13</v>
      </c>
      <c r="Q6" s="16"/>
      <c r="R6" s="16"/>
      <c r="S6" s="16"/>
      <c r="T6" s="16"/>
      <c r="U6" s="6">
        <f t="shared" ref="U6:U9" si="4">SUM(P6:T6)</f>
        <v>13</v>
      </c>
      <c r="V6" s="16"/>
      <c r="W6" s="16"/>
      <c r="X6" s="16"/>
      <c r="Y6" s="16"/>
      <c r="Z6" s="6">
        <f t="shared" ref="Z6:Z9" si="5">SUM(U6:Y6)</f>
        <v>13</v>
      </c>
      <c r="AA6" s="16"/>
      <c r="AB6" s="16"/>
      <c r="AC6" s="16"/>
      <c r="AD6" s="16"/>
      <c r="AE6" s="6">
        <f t="shared" ref="AE6:AE9" si="6">SUM(Z6:AD6)</f>
        <v>13</v>
      </c>
      <c r="AF6" s="16"/>
      <c r="AG6" s="16"/>
      <c r="AH6" s="16"/>
      <c r="AI6" s="16"/>
      <c r="AJ6" s="6">
        <f t="shared" ref="AJ6:AJ9" si="7">SUM(AE6:AI6)</f>
        <v>13</v>
      </c>
      <c r="AK6" s="16"/>
      <c r="AL6" s="16"/>
      <c r="AM6" s="16"/>
      <c r="AN6" s="16"/>
      <c r="AO6" s="6">
        <f t="shared" ref="AO6:AO9" si="8">SUM(AJ6:AN6)</f>
        <v>13</v>
      </c>
      <c r="AP6" s="16"/>
      <c r="AQ6" s="16"/>
      <c r="AR6" s="16"/>
      <c r="AS6" s="16"/>
      <c r="AT6" s="6">
        <f t="shared" ref="AT6:AT9" si="9">SUM(AO6:AS6)</f>
        <v>13</v>
      </c>
      <c r="AU6" s="16"/>
      <c r="AV6" s="16"/>
      <c r="AW6" s="16"/>
      <c r="AX6" s="16"/>
      <c r="AY6" s="6">
        <f t="shared" ref="AY6:AY9" si="10">SUM(AT6:AX6)</f>
        <v>13</v>
      </c>
      <c r="AZ6" s="16"/>
      <c r="BA6" s="16"/>
      <c r="BB6" s="16"/>
      <c r="BC6" s="16"/>
      <c r="BD6" s="6">
        <f t="shared" ref="BD6:BD9" si="11">SUM(AY6:BC6)</f>
        <v>13</v>
      </c>
      <c r="BE6" s="16"/>
      <c r="BF6" s="16"/>
      <c r="BG6" s="16"/>
      <c r="BH6" s="16"/>
      <c r="BI6" s="6">
        <f t="shared" ref="BI6:BI9" si="12">SUM(BD6:BH6)</f>
        <v>13</v>
      </c>
      <c r="BJ6" s="16"/>
      <c r="BK6" s="16"/>
      <c r="BL6" s="16"/>
      <c r="BM6" s="16"/>
      <c r="BN6" s="6">
        <f t="shared" ref="BN6:BN9" si="13">SUM(BI6:BM6)</f>
        <v>13</v>
      </c>
      <c r="BO6" s="16"/>
      <c r="BP6" s="16"/>
      <c r="BQ6" s="16"/>
      <c r="BR6" s="16"/>
      <c r="BS6" s="6">
        <f t="shared" si="0"/>
        <v>13</v>
      </c>
    </row>
    <row r="7" spans="1:71" s="39" customFormat="1" x14ac:dyDescent="0.25">
      <c r="A7" s="37"/>
      <c r="B7" s="31" t="s">
        <v>385</v>
      </c>
      <c r="C7" s="24">
        <v>16</v>
      </c>
      <c r="D7" s="24">
        <v>8509</v>
      </c>
      <c r="E7" s="30">
        <v>16</v>
      </c>
      <c r="F7" s="79">
        <f>IF(B7="MAL",E7,IF(E7&gt;=11,E7+variables!$B$1,11))</f>
        <v>17</v>
      </c>
      <c r="G7" s="38">
        <f t="shared" si="1"/>
        <v>0.76470588235294112</v>
      </c>
      <c r="H7" s="149">
        <v>13</v>
      </c>
      <c r="I7" s="149">
        <f t="shared" si="2"/>
        <v>13</v>
      </c>
      <c r="J7" s="164"/>
      <c r="K7" s="16">
        <v>2017</v>
      </c>
      <c r="L7" s="16">
        <v>2017</v>
      </c>
      <c r="M7" s="16"/>
      <c r="N7" s="16"/>
      <c r="O7" s="16"/>
      <c r="P7" s="149">
        <f t="shared" si="3"/>
        <v>13</v>
      </c>
      <c r="Q7" s="16"/>
      <c r="R7" s="16"/>
      <c r="S7" s="16"/>
      <c r="T7" s="16"/>
      <c r="U7" s="6">
        <f t="shared" si="4"/>
        <v>13</v>
      </c>
      <c r="V7" s="16"/>
      <c r="W7" s="16"/>
      <c r="X7" s="16"/>
      <c r="Y7" s="16"/>
      <c r="Z7" s="6">
        <f t="shared" si="5"/>
        <v>13</v>
      </c>
      <c r="AA7" s="16"/>
      <c r="AB7" s="16"/>
      <c r="AC7" s="16"/>
      <c r="AD7" s="16"/>
      <c r="AE7" s="6">
        <f t="shared" si="6"/>
        <v>13</v>
      </c>
      <c r="AF7" s="16"/>
      <c r="AG7" s="16"/>
      <c r="AH7" s="16"/>
      <c r="AI7" s="16"/>
      <c r="AJ7" s="6">
        <f t="shared" si="7"/>
        <v>13</v>
      </c>
      <c r="AK7" s="16"/>
      <c r="AL7" s="16"/>
      <c r="AM7" s="16"/>
      <c r="AN7" s="16"/>
      <c r="AO7" s="6">
        <f t="shared" si="8"/>
        <v>13</v>
      </c>
      <c r="AP7" s="16"/>
      <c r="AQ7" s="16"/>
      <c r="AR7" s="16"/>
      <c r="AS7" s="16"/>
      <c r="AT7" s="6">
        <f t="shared" si="9"/>
        <v>13</v>
      </c>
      <c r="AU7" s="16"/>
      <c r="AV7" s="16"/>
      <c r="AW7" s="16"/>
      <c r="AX7" s="16"/>
      <c r="AY7" s="6">
        <f t="shared" si="10"/>
        <v>13</v>
      </c>
      <c r="AZ7" s="16"/>
      <c r="BA7" s="16"/>
      <c r="BB7" s="16"/>
      <c r="BC7" s="16"/>
      <c r="BD7" s="6">
        <f t="shared" si="11"/>
        <v>13</v>
      </c>
      <c r="BE7" s="16"/>
      <c r="BF7" s="16"/>
      <c r="BG7" s="16"/>
      <c r="BH7" s="16"/>
      <c r="BI7" s="6">
        <f t="shared" si="12"/>
        <v>13</v>
      </c>
      <c r="BJ7" s="16"/>
      <c r="BK7" s="16"/>
      <c r="BL7" s="16"/>
      <c r="BM7" s="16"/>
      <c r="BN7" s="6">
        <f t="shared" si="13"/>
        <v>13</v>
      </c>
      <c r="BO7" s="16"/>
      <c r="BP7" s="16"/>
      <c r="BQ7" s="16"/>
      <c r="BR7" s="16"/>
      <c r="BS7" s="6">
        <f t="shared" si="0"/>
        <v>13</v>
      </c>
    </row>
    <row r="8" spans="1:71" s="39" customFormat="1" x14ac:dyDescent="0.25">
      <c r="A8" s="37"/>
      <c r="B8" s="6" t="s">
        <v>259</v>
      </c>
      <c r="C8" s="24">
        <v>17</v>
      </c>
      <c r="D8" s="24">
        <v>8950</v>
      </c>
      <c r="E8" s="30">
        <v>54</v>
      </c>
      <c r="F8" s="79">
        <f>IF(B8="MAL",E8,IF(E8&gt;=11,E8+variables!$B$1,11))</f>
        <v>55</v>
      </c>
      <c r="G8" s="38">
        <f t="shared" si="1"/>
        <v>0.52727272727272723</v>
      </c>
      <c r="H8" s="149">
        <v>29</v>
      </c>
      <c r="I8" s="149">
        <f t="shared" si="2"/>
        <v>29</v>
      </c>
      <c r="J8" s="164"/>
      <c r="K8" s="16">
        <v>2017</v>
      </c>
      <c r="L8" s="16">
        <v>2017</v>
      </c>
      <c r="M8" s="16"/>
      <c r="N8" s="16"/>
      <c r="O8" s="16"/>
      <c r="P8" s="149">
        <f t="shared" si="3"/>
        <v>29</v>
      </c>
      <c r="Q8" s="16"/>
      <c r="R8" s="16"/>
      <c r="S8" s="16"/>
      <c r="T8" s="16"/>
      <c r="U8" s="6">
        <f t="shared" si="4"/>
        <v>29</v>
      </c>
      <c r="V8" s="16"/>
      <c r="W8" s="16"/>
      <c r="X8" s="16"/>
      <c r="Y8" s="16"/>
      <c r="Z8" s="6">
        <f t="shared" si="5"/>
        <v>29</v>
      </c>
      <c r="AA8" s="16"/>
      <c r="AB8" s="16"/>
      <c r="AC8" s="16"/>
      <c r="AD8" s="16"/>
      <c r="AE8" s="6">
        <f t="shared" si="6"/>
        <v>29</v>
      </c>
      <c r="AF8" s="16"/>
      <c r="AG8" s="16"/>
      <c r="AH8" s="16"/>
      <c r="AI8" s="16"/>
      <c r="AJ8" s="6">
        <f t="shared" si="7"/>
        <v>29</v>
      </c>
      <c r="AK8" s="16"/>
      <c r="AL8" s="16"/>
      <c r="AM8" s="16"/>
      <c r="AN8" s="16"/>
      <c r="AO8" s="6">
        <f t="shared" si="8"/>
        <v>29</v>
      </c>
      <c r="AP8" s="16"/>
      <c r="AQ8" s="16"/>
      <c r="AR8" s="16"/>
      <c r="AS8" s="16"/>
      <c r="AT8" s="6">
        <f t="shared" si="9"/>
        <v>29</v>
      </c>
      <c r="AU8" s="16"/>
      <c r="AV8" s="16"/>
      <c r="AW8" s="16"/>
      <c r="AX8" s="16"/>
      <c r="AY8" s="6">
        <f t="shared" si="10"/>
        <v>29</v>
      </c>
      <c r="AZ8" s="16"/>
      <c r="BA8" s="16"/>
      <c r="BB8" s="16"/>
      <c r="BC8" s="16"/>
      <c r="BD8" s="6">
        <f t="shared" si="11"/>
        <v>29</v>
      </c>
      <c r="BE8" s="16"/>
      <c r="BF8" s="16"/>
      <c r="BG8" s="16"/>
      <c r="BH8" s="16"/>
      <c r="BI8" s="6">
        <f t="shared" si="12"/>
        <v>29</v>
      </c>
      <c r="BJ8" s="16"/>
      <c r="BK8" s="16"/>
      <c r="BL8" s="16"/>
      <c r="BM8" s="16"/>
      <c r="BN8" s="6">
        <f t="shared" si="13"/>
        <v>29</v>
      </c>
      <c r="BO8" s="16"/>
      <c r="BP8" s="16"/>
      <c r="BQ8" s="16"/>
      <c r="BR8" s="16"/>
      <c r="BS8" s="6">
        <f t="shared" si="0"/>
        <v>29</v>
      </c>
    </row>
    <row r="9" spans="1:71" s="39" customFormat="1" x14ac:dyDescent="0.25">
      <c r="A9" s="37"/>
      <c r="B9" s="6" t="s">
        <v>260</v>
      </c>
      <c r="C9" s="24">
        <v>21</v>
      </c>
      <c r="D9" s="24">
        <v>9862</v>
      </c>
      <c r="E9" s="30">
        <v>23</v>
      </c>
      <c r="F9" s="79">
        <f>IF(B9="MAL",E9,IF(E9&gt;=11,E9+variables!$B$1,11))</f>
        <v>24</v>
      </c>
      <c r="G9" s="38">
        <f t="shared" si="1"/>
        <v>0.95833333333333337</v>
      </c>
      <c r="H9" s="149">
        <v>16</v>
      </c>
      <c r="I9" s="149">
        <f t="shared" si="2"/>
        <v>16</v>
      </c>
      <c r="J9" s="164"/>
      <c r="K9" s="16">
        <v>2017</v>
      </c>
      <c r="L9" s="16">
        <v>2017</v>
      </c>
      <c r="M9" s="16"/>
      <c r="N9" s="16"/>
      <c r="O9" s="16"/>
      <c r="P9" s="149">
        <f t="shared" si="3"/>
        <v>16</v>
      </c>
      <c r="Q9" s="16"/>
      <c r="R9" s="16"/>
      <c r="S9" s="16">
        <v>7</v>
      </c>
      <c r="T9" s="16"/>
      <c r="U9" s="6">
        <f t="shared" si="4"/>
        <v>23</v>
      </c>
      <c r="V9" s="16"/>
      <c r="W9" s="16"/>
      <c r="X9" s="16"/>
      <c r="Y9" s="16"/>
      <c r="Z9" s="6">
        <f t="shared" si="5"/>
        <v>23</v>
      </c>
      <c r="AA9" s="16"/>
      <c r="AB9" s="16"/>
      <c r="AC9" s="16"/>
      <c r="AD9" s="16"/>
      <c r="AE9" s="6">
        <f t="shared" si="6"/>
        <v>23</v>
      </c>
      <c r="AF9" s="16"/>
      <c r="AG9" s="16"/>
      <c r="AH9" s="16"/>
      <c r="AI9" s="16"/>
      <c r="AJ9" s="6">
        <f t="shared" si="7"/>
        <v>23</v>
      </c>
      <c r="AK9" s="16"/>
      <c r="AL9" s="16"/>
      <c r="AM9" s="16"/>
      <c r="AN9" s="16"/>
      <c r="AO9" s="6">
        <f t="shared" si="8"/>
        <v>23</v>
      </c>
      <c r="AP9" s="16"/>
      <c r="AQ9" s="16"/>
      <c r="AR9" s="16"/>
      <c r="AS9" s="16"/>
      <c r="AT9" s="6">
        <f t="shared" si="9"/>
        <v>23</v>
      </c>
      <c r="AU9" s="16"/>
      <c r="AV9" s="16"/>
      <c r="AW9" s="16"/>
      <c r="AX9" s="16"/>
      <c r="AY9" s="6">
        <f t="shared" si="10"/>
        <v>23</v>
      </c>
      <c r="AZ9" s="16"/>
      <c r="BA9" s="16"/>
      <c r="BB9" s="16"/>
      <c r="BC9" s="16"/>
      <c r="BD9" s="6">
        <f t="shared" si="11"/>
        <v>23</v>
      </c>
      <c r="BE9" s="16"/>
      <c r="BF9" s="16"/>
      <c r="BG9" s="16"/>
      <c r="BH9" s="16"/>
      <c r="BI9" s="6">
        <f t="shared" si="12"/>
        <v>23</v>
      </c>
      <c r="BJ9" s="16"/>
      <c r="BK9" s="16"/>
      <c r="BL9" s="16"/>
      <c r="BM9" s="16"/>
      <c r="BN9" s="6">
        <f t="shared" si="13"/>
        <v>23</v>
      </c>
      <c r="BO9" s="16"/>
      <c r="BP9" s="16"/>
      <c r="BQ9" s="16"/>
      <c r="BR9" s="16"/>
      <c r="BS9" s="6">
        <f t="shared" si="0"/>
        <v>23</v>
      </c>
    </row>
    <row r="10" spans="1:71" s="39" customFormat="1" x14ac:dyDescent="0.25">
      <c r="A10" s="6"/>
      <c r="B10" s="6" t="s">
        <v>69</v>
      </c>
      <c r="C10" s="24">
        <v>25</v>
      </c>
      <c r="D10" s="24">
        <v>6506</v>
      </c>
      <c r="E10" s="30">
        <v>51</v>
      </c>
      <c r="F10" s="79">
        <f>IF(B10="MAL",E10,IF(E10&gt;=11,E10+variables!$B$1,11))</f>
        <v>52</v>
      </c>
      <c r="G10" s="38">
        <f t="shared" si="1"/>
        <v>0.65384615384615385</v>
      </c>
      <c r="H10" s="149">
        <v>34</v>
      </c>
      <c r="I10" s="149">
        <f t="shared" si="2"/>
        <v>34</v>
      </c>
      <c r="J10" s="164"/>
      <c r="K10" s="16">
        <v>2017</v>
      </c>
      <c r="L10" s="16">
        <v>2017</v>
      </c>
      <c r="M10" s="16"/>
      <c r="N10" s="16"/>
      <c r="O10" s="16"/>
      <c r="P10" s="149">
        <f t="shared" si="3"/>
        <v>34</v>
      </c>
      <c r="Q10" s="16"/>
      <c r="R10" s="16"/>
      <c r="S10" s="16"/>
      <c r="T10" s="16"/>
      <c r="U10" s="6">
        <f>SUM(P10:T10)</f>
        <v>34</v>
      </c>
      <c r="V10" s="16"/>
      <c r="W10" s="16"/>
      <c r="X10" s="16"/>
      <c r="Y10" s="16"/>
      <c r="Z10" s="6">
        <f>SUM(U10:Y10)</f>
        <v>34</v>
      </c>
      <c r="AA10" s="16"/>
      <c r="AB10" s="16"/>
      <c r="AC10" s="16"/>
      <c r="AD10" s="16"/>
      <c r="AE10" s="6">
        <f>SUM(Z10:AD10)</f>
        <v>34</v>
      </c>
      <c r="AF10" s="16"/>
      <c r="AG10" s="16"/>
      <c r="AH10" s="16"/>
      <c r="AI10" s="16"/>
      <c r="AJ10" s="6">
        <f>SUM(AE10:AI10)</f>
        <v>34</v>
      </c>
      <c r="AK10" s="16"/>
      <c r="AL10" s="16"/>
      <c r="AM10" s="16"/>
      <c r="AN10" s="16"/>
      <c r="AO10" s="6">
        <f>SUM(AJ10:AN10)</f>
        <v>34</v>
      </c>
      <c r="AP10" s="16"/>
      <c r="AQ10" s="16"/>
      <c r="AR10" s="16"/>
      <c r="AS10" s="16"/>
      <c r="AT10" s="6">
        <f>SUM(AO10:AS10)</f>
        <v>34</v>
      </c>
      <c r="AU10" s="16"/>
      <c r="AV10" s="16"/>
      <c r="AW10" s="16"/>
      <c r="AX10" s="16"/>
      <c r="AY10" s="6">
        <f>SUM(AT10:AX10)</f>
        <v>34</v>
      </c>
      <c r="AZ10" s="16"/>
      <c r="BA10" s="16"/>
      <c r="BB10" s="16"/>
      <c r="BC10" s="16"/>
      <c r="BD10" s="6">
        <f>SUM(AY10:BC10)</f>
        <v>34</v>
      </c>
      <c r="BE10" s="16"/>
      <c r="BF10" s="16"/>
      <c r="BG10" s="16"/>
      <c r="BH10" s="16"/>
      <c r="BI10" s="6">
        <f>SUM(BD10:BH10)</f>
        <v>34</v>
      </c>
      <c r="BJ10" s="16"/>
      <c r="BK10" s="16"/>
      <c r="BL10" s="16"/>
      <c r="BM10" s="16"/>
      <c r="BN10" s="6">
        <f>SUM(BI10:BM10)</f>
        <v>34</v>
      </c>
      <c r="BO10" s="16"/>
      <c r="BP10" s="16"/>
      <c r="BQ10" s="16"/>
      <c r="BR10" s="16"/>
      <c r="BS10" s="6">
        <f>SUM(BN10:BR10)</f>
        <v>34</v>
      </c>
    </row>
    <row r="11" spans="1:71" s="39" customFormat="1" x14ac:dyDescent="0.25">
      <c r="A11" s="6"/>
      <c r="B11" s="6" t="s">
        <v>173</v>
      </c>
      <c r="C11" s="24">
        <v>27</v>
      </c>
      <c r="D11" s="24">
        <v>10159</v>
      </c>
      <c r="E11" s="30">
        <v>29</v>
      </c>
      <c r="F11" s="79">
        <f>IF(B11="MAL",E11,IF(E11&gt;=11,E11+variables!$B$1,11))</f>
        <v>30</v>
      </c>
      <c r="G11" s="38">
        <f t="shared" si="1"/>
        <v>0.8</v>
      </c>
      <c r="H11" s="149">
        <v>24</v>
      </c>
      <c r="I11" s="149">
        <f t="shared" si="2"/>
        <v>24</v>
      </c>
      <c r="J11" s="164"/>
      <c r="K11" s="16">
        <v>2017</v>
      </c>
      <c r="L11" s="16">
        <v>2017</v>
      </c>
      <c r="M11" s="16"/>
      <c r="N11" s="16"/>
      <c r="O11" s="16"/>
      <c r="P11" s="149">
        <f t="shared" si="3"/>
        <v>24</v>
      </c>
      <c r="Q11" s="16"/>
      <c r="R11" s="16"/>
      <c r="S11" s="16"/>
      <c r="T11" s="16"/>
      <c r="U11" s="6">
        <f>SUM(P11:T11)</f>
        <v>24</v>
      </c>
      <c r="V11" s="16"/>
      <c r="W11" s="16"/>
      <c r="X11" s="16"/>
      <c r="Y11" s="16"/>
      <c r="Z11" s="6">
        <f>SUM(U11:Y11)</f>
        <v>24</v>
      </c>
      <c r="AA11" s="16"/>
      <c r="AB11" s="16"/>
      <c r="AC11" s="16"/>
      <c r="AD11" s="16"/>
      <c r="AE11" s="6">
        <f>SUM(Z11:AD11)</f>
        <v>24</v>
      </c>
      <c r="AF11" s="16"/>
      <c r="AG11" s="16"/>
      <c r="AH11" s="16"/>
      <c r="AI11" s="16"/>
      <c r="AJ11" s="6">
        <f>SUM(AE11:AI11)</f>
        <v>24</v>
      </c>
      <c r="AK11" s="16"/>
      <c r="AL11" s="16"/>
      <c r="AM11" s="16"/>
      <c r="AN11" s="16"/>
      <c r="AO11" s="6">
        <f>SUM(AJ11:AN11)</f>
        <v>24</v>
      </c>
      <c r="AP11" s="16"/>
      <c r="AQ11" s="16"/>
      <c r="AR11" s="16"/>
      <c r="AS11" s="16"/>
      <c r="AT11" s="6">
        <f>SUM(AO11:AS11)</f>
        <v>24</v>
      </c>
      <c r="AU11" s="16"/>
      <c r="AV11" s="16"/>
      <c r="AW11" s="16"/>
      <c r="AX11" s="16"/>
      <c r="AY11" s="6">
        <f>SUM(AT11:AX11)</f>
        <v>24</v>
      </c>
      <c r="AZ11" s="16"/>
      <c r="BA11" s="16"/>
      <c r="BB11" s="16"/>
      <c r="BC11" s="16"/>
      <c r="BD11" s="6">
        <f>SUM(AY11:BC11)</f>
        <v>24</v>
      </c>
      <c r="BE11" s="16"/>
      <c r="BF11" s="16"/>
      <c r="BG11" s="16"/>
      <c r="BH11" s="16"/>
      <c r="BI11" s="6">
        <f>SUM(BD11:BH11)</f>
        <v>24</v>
      </c>
      <c r="BJ11" s="16"/>
      <c r="BK11" s="16"/>
      <c r="BL11" s="16"/>
      <c r="BM11" s="16"/>
      <c r="BN11" s="6">
        <f>SUM(BI11:BM11)</f>
        <v>24</v>
      </c>
      <c r="BO11" s="16"/>
      <c r="BP11" s="16"/>
      <c r="BQ11" s="16"/>
      <c r="BR11" s="16"/>
      <c r="BS11" s="6">
        <f>SUM(BN11:BR11)</f>
        <v>24</v>
      </c>
    </row>
    <row r="12" spans="1:71" s="39" customFormat="1" x14ac:dyDescent="0.25">
      <c r="A12" s="6"/>
      <c r="B12" s="6"/>
      <c r="C12" s="6"/>
      <c r="D12" s="6"/>
      <c r="E12" s="6"/>
      <c r="F12" s="6"/>
      <c r="G12" s="6"/>
      <c r="H12" s="149"/>
      <c r="I12" s="149"/>
      <c r="J12" s="149"/>
      <c r="K12" s="6"/>
      <c r="L12" s="6"/>
      <c r="M12" s="6">
        <f>SUM(M4:M11)</f>
        <v>0</v>
      </c>
      <c r="N12" s="6">
        <f>SUM(N4:N11)</f>
        <v>0</v>
      </c>
      <c r="O12" s="6">
        <f>SUM(O4:O11)</f>
        <v>0</v>
      </c>
      <c r="P12" s="149">
        <f t="shared" ref="P12:AU12" si="14">SUM(P3:P11)</f>
        <v>250</v>
      </c>
      <c r="Q12" s="149">
        <f t="shared" si="14"/>
        <v>1</v>
      </c>
      <c r="R12" s="149">
        <f t="shared" si="14"/>
        <v>0</v>
      </c>
      <c r="S12" s="149">
        <f t="shared" si="14"/>
        <v>31</v>
      </c>
      <c r="T12" s="149">
        <f t="shared" si="14"/>
        <v>0</v>
      </c>
      <c r="U12" s="149">
        <f t="shared" si="14"/>
        <v>282</v>
      </c>
      <c r="V12" s="149">
        <f t="shared" si="14"/>
        <v>0</v>
      </c>
      <c r="W12" s="149">
        <f t="shared" si="14"/>
        <v>0</v>
      </c>
      <c r="X12" s="149">
        <f t="shared" si="14"/>
        <v>0</v>
      </c>
      <c r="Y12" s="149">
        <f t="shared" si="14"/>
        <v>0</v>
      </c>
      <c r="Z12" s="149">
        <f t="shared" si="14"/>
        <v>282</v>
      </c>
      <c r="AA12" s="149">
        <f t="shared" si="14"/>
        <v>0</v>
      </c>
      <c r="AB12" s="149">
        <f t="shared" si="14"/>
        <v>0</v>
      </c>
      <c r="AC12" s="149">
        <f t="shared" si="14"/>
        <v>0</v>
      </c>
      <c r="AD12" s="149">
        <f t="shared" si="14"/>
        <v>0</v>
      </c>
      <c r="AE12" s="149">
        <f t="shared" si="14"/>
        <v>282</v>
      </c>
      <c r="AF12" s="149">
        <f t="shared" si="14"/>
        <v>0</v>
      </c>
      <c r="AG12" s="149">
        <f t="shared" si="14"/>
        <v>0</v>
      </c>
      <c r="AH12" s="149">
        <f t="shared" si="14"/>
        <v>0</v>
      </c>
      <c r="AI12" s="149">
        <f t="shared" si="14"/>
        <v>0</v>
      </c>
      <c r="AJ12" s="149">
        <f t="shared" si="14"/>
        <v>282</v>
      </c>
      <c r="AK12" s="149">
        <f t="shared" si="14"/>
        <v>0</v>
      </c>
      <c r="AL12" s="149">
        <f t="shared" si="14"/>
        <v>0</v>
      </c>
      <c r="AM12" s="149">
        <f t="shared" si="14"/>
        <v>0</v>
      </c>
      <c r="AN12" s="149">
        <f t="shared" si="14"/>
        <v>0</v>
      </c>
      <c r="AO12" s="149">
        <f t="shared" si="14"/>
        <v>282</v>
      </c>
      <c r="AP12" s="149">
        <f t="shared" si="14"/>
        <v>0</v>
      </c>
      <c r="AQ12" s="149">
        <f t="shared" si="14"/>
        <v>0</v>
      </c>
      <c r="AR12" s="149">
        <f t="shared" si="14"/>
        <v>0</v>
      </c>
      <c r="AS12" s="149">
        <f t="shared" si="14"/>
        <v>0</v>
      </c>
      <c r="AT12" s="149">
        <f t="shared" si="14"/>
        <v>282</v>
      </c>
      <c r="AU12" s="149">
        <f t="shared" si="14"/>
        <v>0</v>
      </c>
      <c r="AV12" s="149">
        <f t="shared" ref="AV12:BS12" si="15">SUM(AV3:AV11)</f>
        <v>0</v>
      </c>
      <c r="AW12" s="149">
        <f t="shared" si="15"/>
        <v>0</v>
      </c>
      <c r="AX12" s="149">
        <f t="shared" si="15"/>
        <v>0</v>
      </c>
      <c r="AY12" s="149">
        <f t="shared" si="15"/>
        <v>282</v>
      </c>
      <c r="AZ12" s="149">
        <f t="shared" si="15"/>
        <v>0</v>
      </c>
      <c r="BA12" s="149">
        <f t="shared" si="15"/>
        <v>0</v>
      </c>
      <c r="BB12" s="149">
        <f t="shared" si="15"/>
        <v>0</v>
      </c>
      <c r="BC12" s="149">
        <f t="shared" si="15"/>
        <v>0</v>
      </c>
      <c r="BD12" s="149">
        <f t="shared" si="15"/>
        <v>282</v>
      </c>
      <c r="BE12" s="149">
        <f t="shared" si="15"/>
        <v>0</v>
      </c>
      <c r="BF12" s="149">
        <f t="shared" si="15"/>
        <v>0</v>
      </c>
      <c r="BG12" s="149">
        <f t="shared" si="15"/>
        <v>0</v>
      </c>
      <c r="BH12" s="149">
        <f t="shared" si="15"/>
        <v>0</v>
      </c>
      <c r="BI12" s="149">
        <f t="shared" si="15"/>
        <v>282</v>
      </c>
      <c r="BJ12" s="149">
        <f t="shared" si="15"/>
        <v>0</v>
      </c>
      <c r="BK12" s="149">
        <f t="shared" si="15"/>
        <v>0</v>
      </c>
      <c r="BL12" s="149">
        <f t="shared" si="15"/>
        <v>0</v>
      </c>
      <c r="BM12" s="149">
        <f t="shared" si="15"/>
        <v>0</v>
      </c>
      <c r="BN12" s="149">
        <f t="shared" si="15"/>
        <v>282</v>
      </c>
      <c r="BO12" s="149">
        <f t="shared" si="15"/>
        <v>0</v>
      </c>
      <c r="BP12" s="149">
        <f t="shared" si="15"/>
        <v>0</v>
      </c>
      <c r="BQ12" s="149">
        <f t="shared" si="15"/>
        <v>0</v>
      </c>
      <c r="BR12" s="149">
        <f t="shared" si="15"/>
        <v>0</v>
      </c>
      <c r="BS12" s="149">
        <f t="shared" si="15"/>
        <v>282</v>
      </c>
    </row>
    <row r="13" spans="1:71" s="39" customFormat="1" x14ac:dyDescent="0.25">
      <c r="A13" s="6"/>
      <c r="B13" s="6" t="s">
        <v>299</v>
      </c>
      <c r="C13" s="6">
        <f>COUNT(C4:C11)</f>
        <v>8</v>
      </c>
      <c r="D13" s="6"/>
      <c r="E13" s="6">
        <f>SUM(E3:E11)</f>
        <v>378</v>
      </c>
      <c r="F13" s="6">
        <f>SUM(F3:F11)</f>
        <v>386</v>
      </c>
      <c r="G13" s="38">
        <f>$BS12/F13</f>
        <v>0.73056994818652854</v>
      </c>
      <c r="H13" s="149">
        <f>SUM(H3:H11)</f>
        <v>250</v>
      </c>
      <c r="I13" s="149">
        <f>SUM(I3:I11)</f>
        <v>253</v>
      </c>
      <c r="J13" s="149">
        <f>SUM(J3:J11)</f>
        <v>3</v>
      </c>
      <c r="K13" s="6"/>
      <c r="L13" s="6"/>
      <c r="M13" s="6"/>
      <c r="N13" s="6"/>
      <c r="O13" s="6"/>
      <c r="P13" s="38">
        <f>P12/F13</f>
        <v>0.64766839378238339</v>
      </c>
      <c r="Q13" s="6"/>
      <c r="R13" s="6">
        <f>M12+R12</f>
        <v>0</v>
      </c>
      <c r="S13" s="6">
        <f>N12+S12</f>
        <v>31</v>
      </c>
      <c r="T13" s="6">
        <f>O12+T12</f>
        <v>0</v>
      </c>
      <c r="U13" s="38">
        <f>U12/F13</f>
        <v>0.73056994818652854</v>
      </c>
      <c r="V13" s="6"/>
      <c r="W13" s="6">
        <f>R13+W12</f>
        <v>0</v>
      </c>
      <c r="X13" s="6">
        <f>S13+X12</f>
        <v>31</v>
      </c>
      <c r="Y13" s="6">
        <f>T13+Y12</f>
        <v>0</v>
      </c>
      <c r="Z13" s="38">
        <f>Z12/F13</f>
        <v>0.73056994818652854</v>
      </c>
      <c r="AA13" s="6"/>
      <c r="AB13" s="6">
        <f>W13+AB12</f>
        <v>0</v>
      </c>
      <c r="AC13" s="6">
        <f>X13+AC12</f>
        <v>31</v>
      </c>
      <c r="AD13" s="6">
        <f>Y13+AD12</f>
        <v>0</v>
      </c>
      <c r="AE13" s="38">
        <f>AE12/F13</f>
        <v>0.73056994818652854</v>
      </c>
      <c r="AF13" s="6"/>
      <c r="AG13" s="6">
        <f>AB13+AG12</f>
        <v>0</v>
      </c>
      <c r="AH13" s="6">
        <f>AC13+AH12</f>
        <v>31</v>
      </c>
      <c r="AI13" s="6">
        <f>AD13+AI12</f>
        <v>0</v>
      </c>
      <c r="AJ13" s="38">
        <f>AJ12/F13</f>
        <v>0.73056994818652854</v>
      </c>
      <c r="AK13" s="6"/>
      <c r="AL13" s="6">
        <f>AG13+AL12</f>
        <v>0</v>
      </c>
      <c r="AM13" s="6">
        <f>AH13+AM12</f>
        <v>31</v>
      </c>
      <c r="AN13" s="6">
        <f>AI13+AN12</f>
        <v>0</v>
      </c>
      <c r="AO13" s="38">
        <f>AO12/F13</f>
        <v>0.73056994818652854</v>
      </c>
      <c r="AP13" s="6"/>
      <c r="AQ13" s="6">
        <f>AL13+AQ12</f>
        <v>0</v>
      </c>
      <c r="AR13" s="6">
        <f>AM13+AR12</f>
        <v>31</v>
      </c>
      <c r="AS13" s="6">
        <f>AN13+AS12</f>
        <v>0</v>
      </c>
      <c r="AT13" s="38">
        <f>AT12/F13</f>
        <v>0.73056994818652854</v>
      </c>
      <c r="AU13" s="6"/>
      <c r="AV13" s="6">
        <f>AQ13+AV12</f>
        <v>0</v>
      </c>
      <c r="AW13" s="6">
        <f>AR13+AW12</f>
        <v>31</v>
      </c>
      <c r="AX13" s="6">
        <f>AS13+AX12</f>
        <v>0</v>
      </c>
      <c r="AY13" s="38">
        <f>AY12/F13</f>
        <v>0.73056994818652854</v>
      </c>
      <c r="AZ13" s="6"/>
      <c r="BA13" s="6">
        <f>AV13+BA12</f>
        <v>0</v>
      </c>
      <c r="BB13" s="6">
        <f>AW13+BB12</f>
        <v>31</v>
      </c>
      <c r="BC13" s="6">
        <f>AX13+BC12</f>
        <v>0</v>
      </c>
      <c r="BD13" s="38">
        <f>BD12/F13</f>
        <v>0.73056994818652854</v>
      </c>
      <c r="BE13" s="6"/>
      <c r="BF13" s="6">
        <f>BA13+BF12</f>
        <v>0</v>
      </c>
      <c r="BG13" s="6">
        <f>BB13+BG12</f>
        <v>31</v>
      </c>
      <c r="BH13" s="6">
        <f>BC13+BH12</f>
        <v>0</v>
      </c>
      <c r="BI13" s="38">
        <f>BI12/F13</f>
        <v>0.73056994818652854</v>
      </c>
      <c r="BJ13" s="6"/>
      <c r="BK13" s="6">
        <f>BF13+BK12</f>
        <v>0</v>
      </c>
      <c r="BL13" s="6">
        <f>BG13+BL12</f>
        <v>31</v>
      </c>
      <c r="BM13" s="6">
        <f>BH13+BM12</f>
        <v>0</v>
      </c>
      <c r="BN13" s="38">
        <f>BN12/F13</f>
        <v>0.73056994818652854</v>
      </c>
      <c r="BO13" s="6"/>
      <c r="BP13" s="6">
        <f>BK13+BP12</f>
        <v>0</v>
      </c>
      <c r="BQ13" s="6">
        <f>BL13+BQ12</f>
        <v>31</v>
      </c>
      <c r="BR13" s="6">
        <f>BM13+BR12</f>
        <v>0</v>
      </c>
      <c r="BS13" s="38">
        <f>BS12/F13</f>
        <v>0.73056994818652854</v>
      </c>
    </row>
    <row r="14" spans="1:71" s="36" customFormat="1" x14ac:dyDescent="0.25">
      <c r="H14" s="160"/>
      <c r="I14" s="160"/>
      <c r="J14" s="160"/>
    </row>
    <row r="15" spans="1:71" s="39" customFormat="1" x14ac:dyDescent="0.25">
      <c r="A15" s="37" t="s">
        <v>138</v>
      </c>
      <c r="B15" s="6" t="s">
        <v>142</v>
      </c>
      <c r="C15" s="6"/>
      <c r="D15" s="6"/>
      <c r="E15" s="30"/>
      <c r="F15" s="6">
        <f>IF(B15="MAL",E15,IF(E15&gt;=11,E15+variables!$B$1,11))</f>
        <v>0</v>
      </c>
      <c r="G15" s="38"/>
      <c r="H15" s="149"/>
      <c r="I15" s="149"/>
      <c r="J15" s="164"/>
      <c r="K15" s="16"/>
      <c r="L15" s="16"/>
      <c r="M15" s="16"/>
      <c r="N15" s="16"/>
      <c r="O15" s="16"/>
      <c r="P15" s="6">
        <f>SUM(M15:O15)</f>
        <v>0</v>
      </c>
      <c r="Q15" s="16"/>
      <c r="R15" s="16"/>
      <c r="S15" s="16"/>
      <c r="T15" s="16"/>
      <c r="U15" s="6">
        <f>SUM(P15:T15)</f>
        <v>0</v>
      </c>
      <c r="V15" s="16"/>
      <c r="W15" s="16"/>
      <c r="X15" s="16"/>
      <c r="Y15" s="16"/>
      <c r="Z15" s="6">
        <f>SUM(U15:Y15)</f>
        <v>0</v>
      </c>
      <c r="AA15" s="16"/>
      <c r="AB15" s="16"/>
      <c r="AC15" s="16"/>
      <c r="AD15" s="16"/>
      <c r="AE15" s="6">
        <f>SUM(Z15:AD15)</f>
        <v>0</v>
      </c>
      <c r="AF15" s="16"/>
      <c r="AG15" s="16"/>
      <c r="AH15" s="16"/>
      <c r="AI15" s="16"/>
      <c r="AJ15" s="6">
        <f>SUM(AE15:AI15)</f>
        <v>0</v>
      </c>
      <c r="AK15" s="16"/>
      <c r="AL15" s="16"/>
      <c r="AM15" s="16"/>
      <c r="AN15" s="16"/>
      <c r="AO15" s="6">
        <f>SUM(AJ15:AN15)</f>
        <v>0</v>
      </c>
      <c r="AP15" s="16"/>
      <c r="AQ15" s="16"/>
      <c r="AR15" s="16"/>
      <c r="AS15" s="16"/>
      <c r="AT15" s="6">
        <f>SUM(AO15:AS15)</f>
        <v>0</v>
      </c>
      <c r="AU15" s="16"/>
      <c r="AV15" s="16"/>
      <c r="AW15" s="16"/>
      <c r="AX15" s="16"/>
      <c r="AY15" s="6">
        <f>SUM(AT15:AX15)</f>
        <v>0</v>
      </c>
      <c r="AZ15" s="16"/>
      <c r="BA15" s="16"/>
      <c r="BB15" s="16"/>
      <c r="BC15" s="16"/>
      <c r="BD15" s="6">
        <f>SUM(AY15:BC15)</f>
        <v>0</v>
      </c>
      <c r="BE15" s="16"/>
      <c r="BF15" s="16"/>
      <c r="BG15" s="16"/>
      <c r="BH15" s="16"/>
      <c r="BI15" s="6">
        <f>SUM(BD15:BH15)</f>
        <v>0</v>
      </c>
      <c r="BJ15" s="16"/>
      <c r="BK15" s="16"/>
      <c r="BL15" s="16"/>
      <c r="BM15" s="16"/>
      <c r="BN15" s="6">
        <f>SUM(BI15:BM15)</f>
        <v>0</v>
      </c>
      <c r="BO15" s="16"/>
      <c r="BP15" s="16"/>
      <c r="BQ15" s="16"/>
      <c r="BR15" s="16"/>
      <c r="BS15" s="6">
        <f>SUM(BN15:BR15)</f>
        <v>0</v>
      </c>
    </row>
    <row r="16" spans="1:71" s="39" customFormat="1" x14ac:dyDescent="0.25">
      <c r="A16" s="6"/>
      <c r="B16" s="31" t="s">
        <v>175</v>
      </c>
      <c r="C16" s="86">
        <v>14</v>
      </c>
      <c r="D16" s="86" t="s">
        <v>220</v>
      </c>
      <c r="E16" s="87">
        <v>51</v>
      </c>
      <c r="F16" s="6">
        <f>IF(B16="MAL",E16,IF(E16&gt;=11,E16+variables!$B$1,11))</f>
        <v>52</v>
      </c>
      <c r="G16" s="38">
        <f>$BS16/F16</f>
        <v>0.19230769230769232</v>
      </c>
      <c r="H16" s="149">
        <v>10</v>
      </c>
      <c r="I16" s="149">
        <f t="shared" ref="I16" si="16">+H16+J16</f>
        <v>10</v>
      </c>
      <c r="J16" s="164"/>
      <c r="K16" s="16">
        <v>2017</v>
      </c>
      <c r="L16" s="97">
        <v>2017</v>
      </c>
      <c r="M16" s="16"/>
      <c r="N16" s="16"/>
      <c r="O16" s="16"/>
      <c r="P16" s="149">
        <f>SUM(M16:O16)+H16</f>
        <v>10</v>
      </c>
      <c r="Q16" s="46"/>
      <c r="R16" s="16"/>
      <c r="S16" s="16"/>
      <c r="T16" s="16"/>
      <c r="U16" s="6">
        <f>SUM(P16:T16)</f>
        <v>10</v>
      </c>
      <c r="V16" s="16"/>
      <c r="W16" s="16"/>
      <c r="X16" s="16"/>
      <c r="Y16" s="16"/>
      <c r="Z16" s="6">
        <f>SUM(U16:Y16)</f>
        <v>10</v>
      </c>
      <c r="AA16" s="16"/>
      <c r="AB16" s="16"/>
      <c r="AC16" s="16"/>
      <c r="AD16" s="16"/>
      <c r="AE16" s="6">
        <f>SUM(Z16:AD16)</f>
        <v>10</v>
      </c>
      <c r="AF16" s="16"/>
      <c r="AG16" s="16"/>
      <c r="AH16" s="16"/>
      <c r="AI16" s="16"/>
      <c r="AJ16" s="6">
        <f>SUM(AE16:AI16)</f>
        <v>10</v>
      </c>
      <c r="AK16" s="16"/>
      <c r="AL16" s="16"/>
      <c r="AM16" s="16"/>
      <c r="AN16" s="16"/>
      <c r="AO16" s="6">
        <f>SUM(AJ16:AN16)</f>
        <v>10</v>
      </c>
      <c r="AP16" s="16"/>
      <c r="AQ16" s="16"/>
      <c r="AR16" s="16"/>
      <c r="AS16" s="16"/>
      <c r="AT16" s="6">
        <f>SUM(AO16:AS16)</f>
        <v>10</v>
      </c>
      <c r="AU16" s="16"/>
      <c r="AV16" s="16"/>
      <c r="AW16" s="16"/>
      <c r="AX16" s="16"/>
      <c r="AY16" s="6">
        <f>SUM(AT16:AX16)</f>
        <v>10</v>
      </c>
      <c r="AZ16" s="16"/>
      <c r="BA16" s="16"/>
      <c r="BB16" s="16"/>
      <c r="BC16" s="16"/>
      <c r="BD16" s="6">
        <f>SUM(AY16:BC16)</f>
        <v>10</v>
      </c>
      <c r="BE16" s="16"/>
      <c r="BF16" s="16"/>
      <c r="BG16" s="16"/>
      <c r="BH16" s="16"/>
      <c r="BI16" s="6">
        <f>SUM(BD16:BH16)</f>
        <v>10</v>
      </c>
      <c r="BJ16" s="16"/>
      <c r="BK16" s="16"/>
      <c r="BL16" s="16"/>
      <c r="BM16" s="16"/>
      <c r="BN16" s="6">
        <f>SUM(BI16:BM16)</f>
        <v>10</v>
      </c>
      <c r="BO16" s="16"/>
      <c r="BP16" s="16"/>
      <c r="BQ16" s="16"/>
      <c r="BR16" s="16"/>
      <c r="BS16" s="6">
        <f>SUM(BN16:BR16)</f>
        <v>10</v>
      </c>
    </row>
    <row r="17" spans="1:71" s="39" customFormat="1" x14ac:dyDescent="0.25">
      <c r="A17" s="6"/>
      <c r="B17" s="31"/>
      <c r="C17" s="86"/>
      <c r="D17" s="86"/>
      <c r="E17" s="87"/>
      <c r="F17" s="6"/>
      <c r="G17" s="38"/>
      <c r="H17" s="149"/>
      <c r="I17" s="149"/>
      <c r="J17" s="164"/>
      <c r="K17" s="16"/>
      <c r="L17" s="16"/>
      <c r="M17" s="6"/>
      <c r="N17" s="6"/>
      <c r="O17" s="6"/>
      <c r="P17" s="6"/>
      <c r="Q17" s="46">
        <f t="shared" ref="Q17:Y17" si="17">SUM(Q16:Q16)</f>
        <v>0</v>
      </c>
      <c r="R17" s="16">
        <f t="shared" si="17"/>
        <v>0</v>
      </c>
      <c r="S17" s="16">
        <f t="shared" si="17"/>
        <v>0</v>
      </c>
      <c r="T17" s="16">
        <f t="shared" si="17"/>
        <v>0</v>
      </c>
      <c r="U17" s="6">
        <f t="shared" si="17"/>
        <v>10</v>
      </c>
      <c r="V17" s="16">
        <f t="shared" si="17"/>
        <v>0</v>
      </c>
      <c r="W17" s="16">
        <f t="shared" si="17"/>
        <v>0</v>
      </c>
      <c r="X17" s="16">
        <f t="shared" si="17"/>
        <v>0</v>
      </c>
      <c r="Y17" s="16">
        <f t="shared" si="17"/>
        <v>0</v>
      </c>
      <c r="Z17" s="6">
        <f>SUM(U17:Y17)</f>
        <v>10</v>
      </c>
      <c r="AA17" s="16">
        <f t="shared" ref="AA17:BN17" si="18">SUM(AA16:AA16)</f>
        <v>0</v>
      </c>
      <c r="AB17" s="16">
        <f t="shared" si="18"/>
        <v>0</v>
      </c>
      <c r="AC17" s="16">
        <f t="shared" si="18"/>
        <v>0</v>
      </c>
      <c r="AD17" s="16">
        <f t="shared" si="18"/>
        <v>0</v>
      </c>
      <c r="AE17" s="6">
        <f t="shared" si="18"/>
        <v>10</v>
      </c>
      <c r="AF17" s="16">
        <f t="shared" si="18"/>
        <v>0</v>
      </c>
      <c r="AG17" s="16">
        <f t="shared" si="18"/>
        <v>0</v>
      </c>
      <c r="AH17" s="16">
        <f t="shared" si="18"/>
        <v>0</v>
      </c>
      <c r="AI17" s="16">
        <f t="shared" si="18"/>
        <v>0</v>
      </c>
      <c r="AJ17" s="6">
        <f t="shared" si="18"/>
        <v>10</v>
      </c>
      <c r="AK17" s="16">
        <f t="shared" si="18"/>
        <v>0</v>
      </c>
      <c r="AL17" s="16">
        <f t="shared" si="18"/>
        <v>0</v>
      </c>
      <c r="AM17" s="16">
        <f t="shared" si="18"/>
        <v>0</v>
      </c>
      <c r="AN17" s="16">
        <f t="shared" si="18"/>
        <v>0</v>
      </c>
      <c r="AO17" s="6">
        <f t="shared" si="18"/>
        <v>10</v>
      </c>
      <c r="AP17" s="16">
        <f t="shared" si="18"/>
        <v>0</v>
      </c>
      <c r="AQ17" s="16">
        <f t="shared" si="18"/>
        <v>0</v>
      </c>
      <c r="AR17" s="16">
        <f t="shared" si="18"/>
        <v>0</v>
      </c>
      <c r="AS17" s="16">
        <f t="shared" si="18"/>
        <v>0</v>
      </c>
      <c r="AT17" s="6">
        <f t="shared" si="18"/>
        <v>10</v>
      </c>
      <c r="AU17" s="16">
        <f t="shared" si="18"/>
        <v>0</v>
      </c>
      <c r="AV17" s="16">
        <f t="shared" si="18"/>
        <v>0</v>
      </c>
      <c r="AW17" s="16">
        <f t="shared" si="18"/>
        <v>0</v>
      </c>
      <c r="AX17" s="16">
        <f t="shared" si="18"/>
        <v>0</v>
      </c>
      <c r="AY17" s="6">
        <f t="shared" si="18"/>
        <v>10</v>
      </c>
      <c r="AZ17" s="16">
        <f t="shared" si="18"/>
        <v>0</v>
      </c>
      <c r="BA17" s="16">
        <f t="shared" si="18"/>
        <v>0</v>
      </c>
      <c r="BB17" s="16">
        <f t="shared" si="18"/>
        <v>0</v>
      </c>
      <c r="BC17" s="16">
        <f t="shared" si="18"/>
        <v>0</v>
      </c>
      <c r="BD17" s="6">
        <f t="shared" si="18"/>
        <v>10</v>
      </c>
      <c r="BE17" s="16">
        <f t="shared" si="18"/>
        <v>0</v>
      </c>
      <c r="BF17" s="16">
        <f t="shared" si="18"/>
        <v>0</v>
      </c>
      <c r="BG17" s="16">
        <f t="shared" si="18"/>
        <v>0</v>
      </c>
      <c r="BH17" s="16">
        <f t="shared" si="18"/>
        <v>0</v>
      </c>
      <c r="BI17" s="6">
        <f t="shared" si="18"/>
        <v>10</v>
      </c>
      <c r="BJ17" s="16">
        <f t="shared" si="18"/>
        <v>0</v>
      </c>
      <c r="BK17" s="16">
        <f t="shared" si="18"/>
        <v>0</v>
      </c>
      <c r="BL17" s="16">
        <f t="shared" si="18"/>
        <v>0</v>
      </c>
      <c r="BM17" s="16">
        <f t="shared" si="18"/>
        <v>0</v>
      </c>
      <c r="BN17" s="6">
        <f t="shared" si="18"/>
        <v>10</v>
      </c>
      <c r="BO17" s="16">
        <f>SUM(BO16:BO16)</f>
        <v>0</v>
      </c>
      <c r="BP17" s="16">
        <f>SUM(BP16:BP16)</f>
        <v>0</v>
      </c>
      <c r="BQ17" s="16">
        <f>SUM(BQ16:BQ16)</f>
        <v>0</v>
      </c>
      <c r="BR17" s="16">
        <f>SUM(BR16:BR16)</f>
        <v>0</v>
      </c>
      <c r="BS17" s="6">
        <f>SUM(BS16:BS16)</f>
        <v>10</v>
      </c>
    </row>
    <row r="18" spans="1:71" s="39" customFormat="1" x14ac:dyDescent="0.25">
      <c r="A18" s="6"/>
      <c r="B18" s="31" t="s">
        <v>299</v>
      </c>
      <c r="C18" s="86"/>
      <c r="D18" s="86"/>
      <c r="E18" s="87">
        <f>+SUM(E16:E16)</f>
        <v>51</v>
      </c>
      <c r="F18" s="6">
        <f>IF(B18="MAL",E18,IF(E18&gt;=11,E18+variables!$B$1,11))</f>
        <v>52</v>
      </c>
      <c r="G18" s="38">
        <f>BS17/F18</f>
        <v>0.19230769230769232</v>
      </c>
      <c r="H18" s="164">
        <f t="shared" ref="H18:I18" si="19">SUM(H16:H16)</f>
        <v>10</v>
      </c>
      <c r="I18" s="164">
        <f t="shared" si="19"/>
        <v>10</v>
      </c>
      <c r="J18" s="164">
        <f>SUM(J16:J16)</f>
        <v>0</v>
      </c>
      <c r="K18" s="16"/>
      <c r="L18" s="16"/>
      <c r="M18" s="16">
        <f>SUM(M16:M16)</f>
        <v>0</v>
      </c>
      <c r="N18" s="16">
        <f>SUM(N16:N16)</f>
        <v>0</v>
      </c>
      <c r="O18" s="16">
        <f>SUM(O16:O16)</f>
        <v>0</v>
      </c>
      <c r="P18" s="38">
        <f>P16/F18</f>
        <v>0.19230769230769232</v>
      </c>
      <c r="Q18" s="46"/>
      <c r="R18" s="16">
        <f>+M18+R17</f>
        <v>0</v>
      </c>
      <c r="S18" s="16">
        <f>+N18+S17</f>
        <v>0</v>
      </c>
      <c r="T18" s="16">
        <f>+O18+T17</f>
        <v>0</v>
      </c>
      <c r="U18" s="38">
        <f>U17/F18</f>
        <v>0.19230769230769232</v>
      </c>
      <c r="V18" s="16"/>
      <c r="W18" s="16">
        <f>+R18+W17</f>
        <v>0</v>
      </c>
      <c r="X18" s="16">
        <f>+S18+X17</f>
        <v>0</v>
      </c>
      <c r="Y18" s="16">
        <f>+T18+Y17</f>
        <v>0</v>
      </c>
      <c r="Z18" s="38">
        <f>+Z17/F18</f>
        <v>0.19230769230769232</v>
      </c>
      <c r="AA18" s="16"/>
      <c r="AB18" s="16">
        <f>+W18+AB17</f>
        <v>0</v>
      </c>
      <c r="AC18" s="16">
        <f>+X18+AC17</f>
        <v>0</v>
      </c>
      <c r="AD18" s="16">
        <f>+Y18+AD17</f>
        <v>0</v>
      </c>
      <c r="AE18" s="38">
        <f>+AE17/F18</f>
        <v>0.19230769230769232</v>
      </c>
      <c r="AF18" s="16"/>
      <c r="AG18" s="16">
        <f>+AB18+AG17</f>
        <v>0</v>
      </c>
      <c r="AH18" s="16">
        <f>+AC18+AH17</f>
        <v>0</v>
      </c>
      <c r="AI18" s="16">
        <f>+AD18+AI17</f>
        <v>0</v>
      </c>
      <c r="AJ18" s="38">
        <f>AJ17/F18</f>
        <v>0.19230769230769232</v>
      </c>
      <c r="AK18" s="16"/>
      <c r="AL18" s="16">
        <f>+AG18+AL17</f>
        <v>0</v>
      </c>
      <c r="AM18" s="16">
        <f>+AH18+AM17</f>
        <v>0</v>
      </c>
      <c r="AN18" s="16">
        <f>+AI18+AN17</f>
        <v>0</v>
      </c>
      <c r="AO18" s="38">
        <f>AO17/F18</f>
        <v>0.19230769230769232</v>
      </c>
      <c r="AP18" s="16"/>
      <c r="AQ18" s="16">
        <f>+AL18+AQ17</f>
        <v>0</v>
      </c>
      <c r="AR18" s="16">
        <f>+AM18+AR17</f>
        <v>0</v>
      </c>
      <c r="AS18" s="16">
        <f>+AN18+AS17</f>
        <v>0</v>
      </c>
      <c r="AT18" s="38">
        <f>AT17/F18</f>
        <v>0.19230769230769232</v>
      </c>
      <c r="AU18" s="16"/>
      <c r="AV18" s="16">
        <f>+AQ18+AV17</f>
        <v>0</v>
      </c>
      <c r="AW18" s="16">
        <f>+AR18+AW17</f>
        <v>0</v>
      </c>
      <c r="AX18" s="16">
        <f>+AS18+AX17</f>
        <v>0</v>
      </c>
      <c r="AY18" s="38">
        <f>AY17/F18</f>
        <v>0.19230769230769232</v>
      </c>
      <c r="AZ18" s="16"/>
      <c r="BA18" s="16">
        <f>+AV18+BA17</f>
        <v>0</v>
      </c>
      <c r="BB18" s="16">
        <f>+AW18+BB17</f>
        <v>0</v>
      </c>
      <c r="BC18" s="16">
        <f>+AX18+BC17</f>
        <v>0</v>
      </c>
      <c r="BD18" s="38">
        <f>BD17/F18</f>
        <v>0.19230769230769232</v>
      </c>
      <c r="BE18" s="16"/>
      <c r="BF18" s="16">
        <f>+BA18+BF17</f>
        <v>0</v>
      </c>
      <c r="BG18" s="16">
        <f>+BB18+BG17</f>
        <v>0</v>
      </c>
      <c r="BH18" s="16">
        <f>+BC18+BH17</f>
        <v>0</v>
      </c>
      <c r="BI18" s="38">
        <f>BI17/F18</f>
        <v>0.19230769230769232</v>
      </c>
      <c r="BJ18" s="16"/>
      <c r="BK18" s="16">
        <f>+BF18+BK17</f>
        <v>0</v>
      </c>
      <c r="BL18" s="16">
        <f>+BG18+BL17</f>
        <v>0</v>
      </c>
      <c r="BM18" s="16">
        <f>+BH18+BM17</f>
        <v>0</v>
      </c>
      <c r="BN18" s="38">
        <f>BN17/F18</f>
        <v>0.19230769230769232</v>
      </c>
      <c r="BO18" s="16"/>
      <c r="BP18" s="16">
        <f>+BK18+BP17</f>
        <v>0</v>
      </c>
      <c r="BQ18" s="16">
        <f>+BL18+BQ17</f>
        <v>0</v>
      </c>
      <c r="BR18" s="16">
        <f>+BM18+BR17</f>
        <v>0</v>
      </c>
      <c r="BS18" s="38">
        <f>BS17/F18</f>
        <v>0.19230769230769232</v>
      </c>
    </row>
    <row r="19" spans="1:71" s="39" customFormat="1" x14ac:dyDescent="0.25">
      <c r="A19" s="6"/>
      <c r="B19" s="31"/>
      <c r="C19" s="86"/>
      <c r="D19" s="86"/>
      <c r="E19" s="87"/>
      <c r="F19" s="6"/>
      <c r="G19" s="38"/>
      <c r="H19" s="149"/>
      <c r="I19" s="149"/>
      <c r="J19" s="164"/>
      <c r="K19" s="16"/>
      <c r="L19" s="16"/>
      <c r="M19" s="16"/>
      <c r="N19" s="16"/>
      <c r="O19" s="16"/>
      <c r="P19" s="6"/>
      <c r="Q19" s="46"/>
      <c r="R19" s="16"/>
      <c r="S19" s="16"/>
      <c r="T19" s="16"/>
      <c r="U19" s="6"/>
      <c r="V19" s="16"/>
      <c r="W19" s="16"/>
      <c r="X19" s="16"/>
      <c r="Y19" s="16"/>
      <c r="Z19" s="6"/>
      <c r="AA19" s="16"/>
      <c r="AB19" s="16"/>
      <c r="AC19" s="16"/>
      <c r="AD19" s="16"/>
      <c r="AE19" s="6"/>
      <c r="AF19" s="16"/>
      <c r="AG19" s="16"/>
      <c r="AH19" s="16"/>
      <c r="AI19" s="16"/>
      <c r="AJ19" s="6"/>
      <c r="AK19" s="16"/>
      <c r="AL19" s="16"/>
      <c r="AM19" s="16"/>
      <c r="AN19" s="16"/>
      <c r="AO19" s="6"/>
      <c r="AP19" s="16"/>
      <c r="AQ19" s="16"/>
      <c r="AR19" s="16"/>
      <c r="AS19" s="16"/>
      <c r="AT19" s="6"/>
      <c r="AU19" s="16"/>
      <c r="AV19" s="16"/>
      <c r="AW19" s="16"/>
      <c r="AX19" s="16"/>
      <c r="AY19" s="6"/>
      <c r="AZ19" s="16"/>
      <c r="BA19" s="16"/>
      <c r="BB19" s="16"/>
      <c r="BC19" s="16"/>
      <c r="BD19" s="6"/>
      <c r="BE19" s="16"/>
      <c r="BF19" s="16"/>
      <c r="BG19" s="16"/>
      <c r="BH19" s="16"/>
      <c r="BI19" s="6"/>
      <c r="BJ19" s="16"/>
      <c r="BK19" s="16"/>
      <c r="BL19" s="110"/>
      <c r="BM19" s="16"/>
      <c r="BN19" s="6"/>
      <c r="BO19" s="16"/>
      <c r="BP19" s="16"/>
      <c r="BQ19" s="16"/>
      <c r="BR19" s="16"/>
      <c r="BS19" s="6"/>
    </row>
    <row r="20" spans="1:71" s="39" customFormat="1" x14ac:dyDescent="0.25">
      <c r="A20" s="6"/>
      <c r="B20" s="31" t="s">
        <v>23</v>
      </c>
      <c r="C20" s="86">
        <v>34</v>
      </c>
      <c r="D20" s="86">
        <v>1524</v>
      </c>
      <c r="E20" s="120">
        <v>18</v>
      </c>
      <c r="F20" s="6">
        <f>IF(B20="MAL",E20,IF(E20&gt;=11,E20+variables!$B$1,11))</f>
        <v>19</v>
      </c>
      <c r="G20" s="38">
        <f>$BS20/F20</f>
        <v>0.26315789473684209</v>
      </c>
      <c r="H20" s="149">
        <v>5</v>
      </c>
      <c r="I20" s="149">
        <f t="shared" ref="I20" si="20">+H20+J20</f>
        <v>5</v>
      </c>
      <c r="J20" s="164"/>
      <c r="K20" s="16">
        <v>2017</v>
      </c>
      <c r="L20" s="16">
        <v>2016</v>
      </c>
      <c r="M20" s="16"/>
      <c r="N20" s="16"/>
      <c r="O20" s="16"/>
      <c r="P20" s="149">
        <f>SUM(M20:O20)+H20</f>
        <v>5</v>
      </c>
      <c r="Q20" s="46"/>
      <c r="R20" s="16"/>
      <c r="S20" s="16"/>
      <c r="T20" s="16"/>
      <c r="U20" s="6">
        <f>SUM(P20:T20)</f>
        <v>5</v>
      </c>
      <c r="V20" s="16"/>
      <c r="W20" s="16"/>
      <c r="X20" s="16"/>
      <c r="Y20" s="16"/>
      <c r="Z20" s="6">
        <f>SUM(U20:Y20)</f>
        <v>5</v>
      </c>
      <c r="AA20" s="16"/>
      <c r="AB20" s="16"/>
      <c r="AC20" s="16"/>
      <c r="AD20" s="16"/>
      <c r="AE20" s="6">
        <f>SUM(Z20:AD20)</f>
        <v>5</v>
      </c>
      <c r="AF20" s="16"/>
      <c r="AG20" s="16"/>
      <c r="AH20" s="16"/>
      <c r="AI20" s="16"/>
      <c r="AJ20" s="6">
        <f>SUM(AE20:AI20)</f>
        <v>5</v>
      </c>
      <c r="AK20" s="16"/>
      <c r="AL20" s="16"/>
      <c r="AM20" s="16"/>
      <c r="AN20" s="16"/>
      <c r="AO20" s="6">
        <f>SUM(AJ20:AN20)</f>
        <v>5</v>
      </c>
      <c r="AP20" s="16"/>
      <c r="AQ20" s="16"/>
      <c r="AR20" s="16"/>
      <c r="AS20" s="16"/>
      <c r="AT20" s="6">
        <f>SUM(AO20:AS20)</f>
        <v>5</v>
      </c>
      <c r="AU20" s="16"/>
      <c r="AV20" s="16"/>
      <c r="AW20" s="16"/>
      <c r="AX20" s="16"/>
      <c r="AY20" s="6">
        <f>SUM(AT20:AX20)</f>
        <v>5</v>
      </c>
      <c r="AZ20" s="16"/>
      <c r="BA20" s="16"/>
      <c r="BB20" s="16"/>
      <c r="BC20" s="16"/>
      <c r="BD20" s="6">
        <f>SUM(AY20:BC20)</f>
        <v>5</v>
      </c>
      <c r="BE20" s="16"/>
      <c r="BF20" s="16"/>
      <c r="BG20" s="16"/>
      <c r="BH20" s="16"/>
      <c r="BI20" s="6">
        <f>SUM(BD20:BH20)</f>
        <v>5</v>
      </c>
      <c r="BJ20" s="16"/>
      <c r="BK20" s="16"/>
      <c r="BL20" s="16"/>
      <c r="BM20" s="16"/>
      <c r="BN20" s="6">
        <f>SUM(BI20:BM20)</f>
        <v>5</v>
      </c>
      <c r="BO20" s="16"/>
      <c r="BP20" s="16"/>
      <c r="BQ20" s="16"/>
      <c r="BR20" s="16"/>
      <c r="BS20" s="6">
        <f>SUM(BN20:BR20)</f>
        <v>5</v>
      </c>
    </row>
    <row r="21" spans="1:71" s="39" customFormat="1" x14ac:dyDescent="0.25">
      <c r="A21" s="6"/>
      <c r="B21" s="6"/>
      <c r="C21" s="6"/>
      <c r="D21" s="6"/>
      <c r="E21" s="6"/>
      <c r="F21" s="6"/>
      <c r="G21" s="6"/>
      <c r="H21" s="149"/>
      <c r="I21" s="149"/>
      <c r="J21" s="149"/>
      <c r="K21" s="6"/>
      <c r="L21" s="6"/>
      <c r="P21" s="6"/>
      <c r="Q21" s="6">
        <f>SUM(Q20:Q20)</f>
        <v>0</v>
      </c>
      <c r="R21" s="6">
        <f>SUM(R20:R20)</f>
        <v>0</v>
      </c>
      <c r="S21" s="6">
        <f t="shared" ref="S21:BR21" si="21">SUM(S20:S20)</f>
        <v>0</v>
      </c>
      <c r="T21" s="6">
        <f t="shared" si="21"/>
        <v>0</v>
      </c>
      <c r="U21" s="6">
        <f t="shared" si="21"/>
        <v>5</v>
      </c>
      <c r="V21" s="6">
        <f t="shared" si="21"/>
        <v>0</v>
      </c>
      <c r="W21" s="6">
        <f t="shared" si="21"/>
        <v>0</v>
      </c>
      <c r="X21" s="6">
        <f t="shared" si="21"/>
        <v>0</v>
      </c>
      <c r="Y21" s="6">
        <f t="shared" si="21"/>
        <v>0</v>
      </c>
      <c r="Z21" s="6">
        <f>SUM(U21:Y21)</f>
        <v>5</v>
      </c>
      <c r="AA21" s="6">
        <f t="shared" si="21"/>
        <v>0</v>
      </c>
      <c r="AB21" s="6">
        <f t="shared" si="21"/>
        <v>0</v>
      </c>
      <c r="AC21" s="6">
        <f t="shared" si="21"/>
        <v>0</v>
      </c>
      <c r="AD21" s="6">
        <f t="shared" si="21"/>
        <v>0</v>
      </c>
      <c r="AE21" s="6">
        <f>SUM(Z21:AD21)</f>
        <v>5</v>
      </c>
      <c r="AF21" s="6">
        <f t="shared" si="21"/>
        <v>0</v>
      </c>
      <c r="AG21" s="6">
        <f t="shared" si="21"/>
        <v>0</v>
      </c>
      <c r="AH21" s="6">
        <f t="shared" si="21"/>
        <v>0</v>
      </c>
      <c r="AI21" s="6">
        <f t="shared" si="21"/>
        <v>0</v>
      </c>
      <c r="AJ21" s="6">
        <f>SUM(AJ20:AJ20)</f>
        <v>5</v>
      </c>
      <c r="AK21" s="6">
        <f t="shared" si="21"/>
        <v>0</v>
      </c>
      <c r="AL21" s="6">
        <f t="shared" si="21"/>
        <v>0</v>
      </c>
      <c r="AM21" s="6">
        <f t="shared" si="21"/>
        <v>0</v>
      </c>
      <c r="AN21" s="6">
        <f t="shared" si="21"/>
        <v>0</v>
      </c>
      <c r="AO21" s="6">
        <f>SUM(AO20:AO20)</f>
        <v>5</v>
      </c>
      <c r="AP21" s="6">
        <f t="shared" si="21"/>
        <v>0</v>
      </c>
      <c r="AQ21" s="6">
        <f t="shared" si="21"/>
        <v>0</v>
      </c>
      <c r="AR21" s="6">
        <f t="shared" si="21"/>
        <v>0</v>
      </c>
      <c r="AS21" s="6">
        <f t="shared" si="21"/>
        <v>0</v>
      </c>
      <c r="AT21" s="6">
        <f>SUM(AO21:AS21)</f>
        <v>5</v>
      </c>
      <c r="AU21" s="6">
        <f t="shared" si="21"/>
        <v>0</v>
      </c>
      <c r="AV21" s="6">
        <f t="shared" si="21"/>
        <v>0</v>
      </c>
      <c r="AW21" s="6">
        <f t="shared" si="21"/>
        <v>0</v>
      </c>
      <c r="AX21" s="6">
        <f t="shared" si="21"/>
        <v>0</v>
      </c>
      <c r="AY21" s="6">
        <f>SUM(AT21:AX21)</f>
        <v>5</v>
      </c>
      <c r="AZ21" s="6">
        <f t="shared" si="21"/>
        <v>0</v>
      </c>
      <c r="BA21" s="6">
        <f t="shared" si="21"/>
        <v>0</v>
      </c>
      <c r="BB21" s="6">
        <f t="shared" si="21"/>
        <v>0</v>
      </c>
      <c r="BC21" s="6">
        <f t="shared" si="21"/>
        <v>0</v>
      </c>
      <c r="BD21" s="6">
        <f>SUM(AY21:BC21)</f>
        <v>5</v>
      </c>
      <c r="BE21" s="6">
        <f t="shared" si="21"/>
        <v>0</v>
      </c>
      <c r="BF21" s="6">
        <f t="shared" si="21"/>
        <v>0</v>
      </c>
      <c r="BG21" s="6">
        <f t="shared" si="21"/>
        <v>0</v>
      </c>
      <c r="BH21" s="6">
        <f t="shared" si="21"/>
        <v>0</v>
      </c>
      <c r="BI21" s="6">
        <f>SUM(BD21:BH21)</f>
        <v>5</v>
      </c>
      <c r="BJ21" s="6">
        <f t="shared" si="21"/>
        <v>0</v>
      </c>
      <c r="BK21" s="6">
        <f t="shared" si="21"/>
        <v>0</v>
      </c>
      <c r="BL21" s="6">
        <f t="shared" si="21"/>
        <v>0</v>
      </c>
      <c r="BM21" s="6">
        <f t="shared" si="21"/>
        <v>0</v>
      </c>
      <c r="BN21" s="6">
        <f>SUM(BI21:BM21)</f>
        <v>5</v>
      </c>
      <c r="BO21" s="6">
        <f t="shared" si="21"/>
        <v>0</v>
      </c>
      <c r="BP21" s="6">
        <f t="shared" si="21"/>
        <v>0</v>
      </c>
      <c r="BQ21" s="6">
        <f t="shared" si="21"/>
        <v>0</v>
      </c>
      <c r="BR21" s="6">
        <f t="shared" si="21"/>
        <v>0</v>
      </c>
      <c r="BS21" s="6">
        <f>SUM(BN21:BR21)</f>
        <v>5</v>
      </c>
    </row>
    <row r="22" spans="1:71" s="39" customFormat="1" x14ac:dyDescent="0.25">
      <c r="A22" s="6"/>
      <c r="B22" s="6" t="s">
        <v>299</v>
      </c>
      <c r="C22" s="6">
        <f>COUNT(C16:C20)</f>
        <v>2</v>
      </c>
      <c r="D22" s="6"/>
      <c r="E22" s="87">
        <f>+SUM(E20:E20)</f>
        <v>18</v>
      </c>
      <c r="F22" s="6">
        <f>IF(B22="MAL",E22,IF(E22&gt;=11,E22+variables!$B$1,11))</f>
        <v>19</v>
      </c>
      <c r="G22" s="38">
        <f>$BS21/F22</f>
        <v>0.26315789473684209</v>
      </c>
      <c r="H22" s="149">
        <f t="shared" ref="H22:I22" si="22">SUM(H20:H20)</f>
        <v>5</v>
      </c>
      <c r="I22" s="149">
        <f t="shared" si="22"/>
        <v>5</v>
      </c>
      <c r="J22" s="149">
        <f>SUM(J20:J20)</f>
        <v>0</v>
      </c>
      <c r="K22" s="6"/>
      <c r="L22" s="6"/>
      <c r="M22" s="6">
        <f>SUM(M20:M20)</f>
        <v>0</v>
      </c>
      <c r="N22" s="6">
        <f>SUM(N20:N20)</f>
        <v>0</v>
      </c>
      <c r="O22" s="6">
        <f>SUM(O20:O20)</f>
        <v>0</v>
      </c>
      <c r="P22" s="38">
        <f>P20/F22</f>
        <v>0.26315789473684209</v>
      </c>
      <c r="Q22" s="6"/>
      <c r="R22" s="6">
        <f>M22+R21</f>
        <v>0</v>
      </c>
      <c r="S22" s="6">
        <f>N22+S21</f>
        <v>0</v>
      </c>
      <c r="T22" s="6">
        <f>O22+T21</f>
        <v>0</v>
      </c>
      <c r="U22" s="38">
        <f>U21/F22</f>
        <v>0.26315789473684209</v>
      </c>
      <c r="V22" s="6"/>
      <c r="W22" s="6">
        <f>R22+W21</f>
        <v>0</v>
      </c>
      <c r="X22" s="6">
        <f>S22+X21</f>
        <v>0</v>
      </c>
      <c r="Y22" s="6">
        <f>T22+Y21</f>
        <v>0</v>
      </c>
      <c r="Z22" s="38">
        <f>Z21/F22</f>
        <v>0.26315789473684209</v>
      </c>
      <c r="AA22" s="6"/>
      <c r="AB22" s="6">
        <f>W22+AB21</f>
        <v>0</v>
      </c>
      <c r="AC22" s="6">
        <f>X22+AC21</f>
        <v>0</v>
      </c>
      <c r="AD22" s="6">
        <f>Y22+AD21</f>
        <v>0</v>
      </c>
      <c r="AE22" s="38">
        <f>AE21/F22</f>
        <v>0.26315789473684209</v>
      </c>
      <c r="AF22" s="6"/>
      <c r="AG22" s="6">
        <f>AB22+AG21</f>
        <v>0</v>
      </c>
      <c r="AH22" s="6">
        <f>AC22+AH21</f>
        <v>0</v>
      </c>
      <c r="AI22" s="6">
        <f>AD22+AI21</f>
        <v>0</v>
      </c>
      <c r="AJ22" s="38">
        <f>AJ21/F22</f>
        <v>0.26315789473684209</v>
      </c>
      <c r="AK22" s="6"/>
      <c r="AL22" s="6">
        <f>AG22+AL21</f>
        <v>0</v>
      </c>
      <c r="AM22" s="6">
        <f>AH22+AM21</f>
        <v>0</v>
      </c>
      <c r="AN22" s="6">
        <f>AI22+AN21</f>
        <v>0</v>
      </c>
      <c r="AO22" s="38">
        <f>AO21/F22</f>
        <v>0.26315789473684209</v>
      </c>
      <c r="AP22" s="6"/>
      <c r="AQ22" s="6">
        <f>AL22+AQ21</f>
        <v>0</v>
      </c>
      <c r="AR22" s="6">
        <f>AM22+AR21</f>
        <v>0</v>
      </c>
      <c r="AS22" s="6">
        <f>AN22+AS21</f>
        <v>0</v>
      </c>
      <c r="AT22" s="38">
        <f>AT21/F22</f>
        <v>0.26315789473684209</v>
      </c>
      <c r="AU22" s="6"/>
      <c r="AV22" s="6">
        <f>AQ22+AV21</f>
        <v>0</v>
      </c>
      <c r="AW22" s="6">
        <f>AR22+AW21</f>
        <v>0</v>
      </c>
      <c r="AX22" s="6">
        <f>AS22+AX21</f>
        <v>0</v>
      </c>
      <c r="AY22" s="38">
        <f>AY21/F22</f>
        <v>0.26315789473684209</v>
      </c>
      <c r="AZ22" s="6"/>
      <c r="BA22" s="6">
        <f>AV22+BA21</f>
        <v>0</v>
      </c>
      <c r="BB22" s="6">
        <f>AW22+BB21</f>
        <v>0</v>
      </c>
      <c r="BC22" s="6">
        <f>AX22+BC21</f>
        <v>0</v>
      </c>
      <c r="BD22" s="38">
        <f>BD21/F22</f>
        <v>0.26315789473684209</v>
      </c>
      <c r="BE22" s="6"/>
      <c r="BF22" s="6">
        <f>BA22+BF21</f>
        <v>0</v>
      </c>
      <c r="BG22" s="6">
        <f>BB22+BG21</f>
        <v>0</v>
      </c>
      <c r="BH22" s="6">
        <f>BC22+BH21</f>
        <v>0</v>
      </c>
      <c r="BI22" s="38">
        <f>BI21/F22</f>
        <v>0.26315789473684209</v>
      </c>
      <c r="BJ22" s="6"/>
      <c r="BK22" s="6">
        <f>BF22+BK21</f>
        <v>0</v>
      </c>
      <c r="BL22" s="6">
        <f>BG22+BL21</f>
        <v>0</v>
      </c>
      <c r="BM22" s="6">
        <f>BH22+BM21</f>
        <v>0</v>
      </c>
      <c r="BN22" s="38">
        <f>BN21/F22</f>
        <v>0.26315789473684209</v>
      </c>
      <c r="BO22" s="6"/>
      <c r="BP22" s="6">
        <f>BK22+BP21</f>
        <v>0</v>
      </c>
      <c r="BQ22" s="6">
        <f>BL22+BQ21</f>
        <v>0</v>
      </c>
      <c r="BR22" s="6">
        <f>BM22+BR21</f>
        <v>0</v>
      </c>
      <c r="BS22" s="38">
        <f>BS21/F22</f>
        <v>0.26315789473684209</v>
      </c>
    </row>
    <row r="23" spans="1:71" s="39" customFormat="1" x14ac:dyDescent="0.25">
      <c r="A23" s="6"/>
      <c r="B23" s="6"/>
      <c r="C23" s="6"/>
      <c r="D23" s="6"/>
      <c r="E23" s="87"/>
      <c r="F23" s="6"/>
      <c r="G23" s="38"/>
      <c r="H23" s="149"/>
      <c r="I23" s="149"/>
      <c r="J23" s="149"/>
      <c r="K23" s="6"/>
      <c r="L23" s="6"/>
      <c r="M23" s="6"/>
      <c r="N23" s="6"/>
      <c r="O23" s="6"/>
      <c r="P23" s="38"/>
      <c r="Q23" s="6"/>
      <c r="R23" s="6"/>
      <c r="S23" s="6"/>
      <c r="T23" s="6"/>
      <c r="U23" s="38"/>
      <c r="V23" s="6"/>
      <c r="W23" s="6"/>
      <c r="X23" s="6"/>
      <c r="Y23" s="6"/>
      <c r="Z23" s="38"/>
      <c r="AA23" s="6"/>
      <c r="AB23" s="6"/>
      <c r="AC23" s="6"/>
      <c r="AD23" s="6"/>
      <c r="AE23" s="38"/>
      <c r="AF23" s="6"/>
      <c r="AG23" s="6"/>
      <c r="AH23" s="6"/>
      <c r="AI23" s="6"/>
      <c r="AJ23" s="38"/>
      <c r="AK23" s="6"/>
      <c r="AL23" s="6"/>
      <c r="AM23" s="6"/>
      <c r="AN23" s="6"/>
      <c r="AO23" s="38"/>
      <c r="AP23" s="6"/>
      <c r="AQ23" s="6"/>
      <c r="AR23" s="6"/>
      <c r="AS23" s="6"/>
      <c r="AT23" s="38"/>
      <c r="AU23" s="6"/>
      <c r="AV23" s="6"/>
      <c r="AW23" s="6"/>
      <c r="AX23" s="6"/>
      <c r="AY23" s="38"/>
      <c r="AZ23" s="6"/>
      <c r="BA23" s="6"/>
      <c r="BB23" s="6"/>
      <c r="BC23" s="6"/>
      <c r="BD23" s="38"/>
      <c r="BE23" s="6"/>
      <c r="BF23" s="6"/>
      <c r="BG23" s="6"/>
      <c r="BH23" s="6"/>
      <c r="BI23" s="38"/>
      <c r="BJ23" s="6"/>
      <c r="BK23" s="6"/>
      <c r="BL23" s="6"/>
      <c r="BM23" s="6"/>
      <c r="BN23" s="38"/>
      <c r="BO23" s="6"/>
      <c r="BP23" s="6"/>
      <c r="BQ23" s="6"/>
      <c r="BR23" s="6"/>
      <c r="BS23" s="38"/>
    </row>
    <row r="24" spans="1:71" s="39" customFormat="1" x14ac:dyDescent="0.25">
      <c r="A24" s="36"/>
      <c r="B24" s="148" t="s">
        <v>448</v>
      </c>
      <c r="C24" s="6">
        <v>52</v>
      </c>
      <c r="D24" s="6"/>
      <c r="E24" s="87">
        <v>24</v>
      </c>
      <c r="F24" s="6">
        <f>IF(B24="MAL",E24,IF(E24&gt;=11,E24+variables!$B$1,11))</f>
        <v>25</v>
      </c>
      <c r="G24" s="38">
        <f>$BS24/F24</f>
        <v>0.08</v>
      </c>
      <c r="H24" s="149">
        <v>2</v>
      </c>
      <c r="I24" s="149">
        <f t="shared" ref="I24" si="23">+H24+J24</f>
        <v>2</v>
      </c>
      <c r="J24" s="149"/>
      <c r="K24" s="6">
        <v>2017</v>
      </c>
      <c r="L24" s="6">
        <v>2017</v>
      </c>
      <c r="M24" s="6"/>
      <c r="N24" s="6"/>
      <c r="O24" s="6"/>
      <c r="P24" s="149">
        <f>SUM(M24:O24)+H24</f>
        <v>2</v>
      </c>
      <c r="Q24" s="6"/>
      <c r="R24" s="6"/>
      <c r="S24" s="6"/>
      <c r="T24" s="6"/>
      <c r="U24" s="6">
        <f>SUM(P24:T24)</f>
        <v>2</v>
      </c>
      <c r="V24" s="6"/>
      <c r="W24" s="6"/>
      <c r="X24" s="6"/>
      <c r="Y24" s="6"/>
      <c r="Z24" s="6">
        <f>SUM(U24:Y24)</f>
        <v>2</v>
      </c>
      <c r="AA24" s="6"/>
      <c r="AB24" s="6"/>
      <c r="AC24" s="6"/>
      <c r="AD24" s="6"/>
      <c r="AE24" s="6">
        <f>SUM(Z24:AD24)</f>
        <v>2</v>
      </c>
      <c r="AF24" s="6"/>
      <c r="AG24" s="6"/>
      <c r="AH24" s="6"/>
      <c r="AI24" s="6"/>
      <c r="AJ24" s="6">
        <f>SUM(AE24:AI24)</f>
        <v>2</v>
      </c>
      <c r="AK24" s="6"/>
      <c r="AL24" s="6"/>
      <c r="AM24" s="6"/>
      <c r="AN24" s="6"/>
      <c r="AO24" s="6">
        <f>SUM(AJ24:AN24)</f>
        <v>2</v>
      </c>
      <c r="AP24" s="6"/>
      <c r="AQ24" s="6"/>
      <c r="AR24" s="6"/>
      <c r="AS24" s="6"/>
      <c r="AT24" s="6">
        <f>SUM(AO24:AS24)</f>
        <v>2</v>
      </c>
      <c r="AU24" s="6"/>
      <c r="AV24" s="6"/>
      <c r="AW24" s="6"/>
      <c r="AX24" s="6"/>
      <c r="AY24" s="6">
        <f>SUM(AT24:AX24)</f>
        <v>2</v>
      </c>
      <c r="AZ24" s="6"/>
      <c r="BA24" s="6"/>
      <c r="BB24" s="6"/>
      <c r="BC24" s="6"/>
      <c r="BD24" s="6">
        <f>SUM(AY24:BC24)</f>
        <v>2</v>
      </c>
      <c r="BE24" s="6"/>
      <c r="BF24" s="6"/>
      <c r="BG24" s="6"/>
      <c r="BH24" s="6"/>
      <c r="BI24" s="6">
        <f>SUM(BD24:BH24)</f>
        <v>2</v>
      </c>
      <c r="BJ24" s="6"/>
      <c r="BK24" s="6"/>
      <c r="BL24" s="6"/>
      <c r="BM24" s="6"/>
      <c r="BN24" s="6">
        <f>SUM(BI24:BM24)</f>
        <v>2</v>
      </c>
      <c r="BO24" s="6"/>
      <c r="BP24" s="6"/>
      <c r="BQ24" s="6"/>
      <c r="BR24" s="6"/>
      <c r="BS24" s="6">
        <f>SUM(BN24:BR24)</f>
        <v>2</v>
      </c>
    </row>
    <row r="25" spans="1:71" s="39" customFormat="1" x14ac:dyDescent="0.25">
      <c r="A25" s="6"/>
      <c r="B25" s="6"/>
      <c r="C25" s="6"/>
      <c r="D25" s="6"/>
      <c r="E25" s="87"/>
      <c r="F25" s="6"/>
      <c r="G25" s="38"/>
      <c r="H25" s="149"/>
      <c r="I25" s="149"/>
      <c r="J25" s="149"/>
      <c r="K25" s="6"/>
      <c r="L25" s="6"/>
      <c r="M25" s="6"/>
      <c r="N25" s="6"/>
      <c r="O25" s="6"/>
      <c r="P25" s="38"/>
      <c r="Q25" s="6">
        <f>SUM(Q24:Q24)</f>
        <v>0</v>
      </c>
      <c r="R25" s="6">
        <f>SUM(R24:R24)</f>
        <v>0</v>
      </c>
      <c r="S25" s="6">
        <f t="shared" ref="S25:U25" si="24">SUM(S24:S24)</f>
        <v>0</v>
      </c>
      <c r="T25" s="6">
        <f t="shared" si="24"/>
        <v>0</v>
      </c>
      <c r="U25" s="6">
        <f t="shared" si="24"/>
        <v>2</v>
      </c>
      <c r="V25" s="6">
        <f>SUM(V24:V24)</f>
        <v>0</v>
      </c>
      <c r="W25" s="6">
        <f>SUM(W24:W24)</f>
        <v>0</v>
      </c>
      <c r="X25" s="6">
        <f t="shared" ref="X25:Z25" si="25">SUM(X24:X24)</f>
        <v>0</v>
      </c>
      <c r="Y25" s="6">
        <f t="shared" si="25"/>
        <v>0</v>
      </c>
      <c r="Z25" s="6">
        <f t="shared" si="25"/>
        <v>2</v>
      </c>
      <c r="AA25" s="6">
        <f>SUM(AA24:AA24)</f>
        <v>0</v>
      </c>
      <c r="AB25" s="6">
        <f>SUM(AB24:AB24)</f>
        <v>0</v>
      </c>
      <c r="AC25" s="6">
        <f t="shared" ref="AC25:AE25" si="26">SUM(AC24:AC24)</f>
        <v>0</v>
      </c>
      <c r="AD25" s="6">
        <f t="shared" si="26"/>
        <v>0</v>
      </c>
      <c r="AE25" s="6">
        <f t="shared" si="26"/>
        <v>2</v>
      </c>
      <c r="AF25" s="6">
        <f>SUM(AF24:AF24)</f>
        <v>0</v>
      </c>
      <c r="AG25" s="6">
        <f>SUM(AG24:AG24)</f>
        <v>0</v>
      </c>
      <c r="AH25" s="6">
        <f t="shared" ref="AH25:AJ25" si="27">SUM(AH24:AH24)</f>
        <v>0</v>
      </c>
      <c r="AI25" s="6">
        <f t="shared" si="27"/>
        <v>0</v>
      </c>
      <c r="AJ25" s="6">
        <f t="shared" si="27"/>
        <v>2</v>
      </c>
      <c r="AK25" s="6">
        <f>SUM(AK24:AK24)</f>
        <v>0</v>
      </c>
      <c r="AL25" s="6">
        <f>SUM(AL24:AL24)</f>
        <v>0</v>
      </c>
      <c r="AM25" s="6">
        <f t="shared" ref="AM25:AO25" si="28">SUM(AM24:AM24)</f>
        <v>0</v>
      </c>
      <c r="AN25" s="6">
        <f t="shared" si="28"/>
        <v>0</v>
      </c>
      <c r="AO25" s="6">
        <f t="shared" si="28"/>
        <v>2</v>
      </c>
      <c r="AP25" s="6">
        <f>SUM(AP24:AP24)</f>
        <v>0</v>
      </c>
      <c r="AQ25" s="6">
        <f>SUM(AQ24:AQ24)</f>
        <v>0</v>
      </c>
      <c r="AR25" s="6">
        <f t="shared" ref="AR25:AT25" si="29">SUM(AR24:AR24)</f>
        <v>0</v>
      </c>
      <c r="AS25" s="6">
        <f t="shared" si="29"/>
        <v>0</v>
      </c>
      <c r="AT25" s="6">
        <f t="shared" si="29"/>
        <v>2</v>
      </c>
      <c r="AU25" s="6">
        <f>SUM(AU24:AU24)</f>
        <v>0</v>
      </c>
      <c r="AV25" s="6">
        <f>SUM(AV24:AV24)</f>
        <v>0</v>
      </c>
      <c r="AW25" s="6">
        <f t="shared" ref="AW25:AY25" si="30">SUM(AW24:AW24)</f>
        <v>0</v>
      </c>
      <c r="AX25" s="6">
        <f t="shared" si="30"/>
        <v>0</v>
      </c>
      <c r="AY25" s="6">
        <f t="shared" si="30"/>
        <v>2</v>
      </c>
      <c r="AZ25" s="6">
        <f>SUM(AZ24:AZ24)</f>
        <v>0</v>
      </c>
      <c r="BA25" s="6">
        <f>SUM(BA24:BA24)</f>
        <v>0</v>
      </c>
      <c r="BB25" s="6">
        <f t="shared" ref="BB25:BD25" si="31">SUM(BB24:BB24)</f>
        <v>0</v>
      </c>
      <c r="BC25" s="6">
        <f t="shared" si="31"/>
        <v>0</v>
      </c>
      <c r="BD25" s="6">
        <f t="shared" si="31"/>
        <v>2</v>
      </c>
      <c r="BE25" s="6">
        <f>SUM(BE24:BE24)</f>
        <v>0</v>
      </c>
      <c r="BF25" s="6">
        <f>SUM(BF24:BF24)</f>
        <v>0</v>
      </c>
      <c r="BG25" s="6">
        <f t="shared" ref="BG25:BI25" si="32">SUM(BG24:BG24)</f>
        <v>0</v>
      </c>
      <c r="BH25" s="6">
        <f t="shared" si="32"/>
        <v>0</v>
      </c>
      <c r="BI25" s="6">
        <f t="shared" si="32"/>
        <v>2</v>
      </c>
      <c r="BJ25" s="6">
        <f>SUM(BJ24:BJ24)</f>
        <v>0</v>
      </c>
      <c r="BK25" s="6">
        <f>SUM(BK24:BK24)</f>
        <v>0</v>
      </c>
      <c r="BL25" s="6">
        <f t="shared" ref="BL25:BN25" si="33">SUM(BL24:BL24)</f>
        <v>0</v>
      </c>
      <c r="BM25" s="6">
        <f t="shared" si="33"/>
        <v>0</v>
      </c>
      <c r="BN25" s="6">
        <f t="shared" si="33"/>
        <v>2</v>
      </c>
      <c r="BO25" s="6">
        <f>SUM(BO24:BO24)</f>
        <v>0</v>
      </c>
      <c r="BP25" s="6">
        <f>SUM(BP24:BP24)</f>
        <v>0</v>
      </c>
      <c r="BQ25" s="6">
        <f t="shared" ref="BQ25:BS25" si="34">SUM(BQ24:BQ24)</f>
        <v>0</v>
      </c>
      <c r="BR25" s="6">
        <f t="shared" si="34"/>
        <v>0</v>
      </c>
      <c r="BS25" s="6">
        <f t="shared" si="34"/>
        <v>2</v>
      </c>
    </row>
    <row r="26" spans="1:71" s="39" customFormat="1" x14ac:dyDescent="0.25">
      <c r="A26" s="6"/>
      <c r="B26" s="6" t="s">
        <v>299</v>
      </c>
      <c r="C26" s="6"/>
      <c r="D26" s="6"/>
      <c r="E26" s="87">
        <f>+SUM(E24:E24)</f>
        <v>24</v>
      </c>
      <c r="F26" s="6">
        <f>IF(B26="MAL",E26,IF(E26&gt;=11,E26+variables!$B$1,11))</f>
        <v>25</v>
      </c>
      <c r="G26" s="38">
        <f>$BS25/F26</f>
        <v>0.08</v>
      </c>
      <c r="H26" s="149">
        <f t="shared" ref="H26:J26" si="35">SUM(H24:H24)</f>
        <v>2</v>
      </c>
      <c r="I26" s="149">
        <f t="shared" si="35"/>
        <v>2</v>
      </c>
      <c r="J26" s="149">
        <f t="shared" si="35"/>
        <v>0</v>
      </c>
      <c r="K26" s="6"/>
      <c r="L26" s="6"/>
      <c r="M26" s="6">
        <f>SUM(M24:M24)</f>
        <v>0</v>
      </c>
      <c r="N26" s="6">
        <f>SUM(N24:N24)</f>
        <v>0</v>
      </c>
      <c r="O26" s="6">
        <f>SUM(O24:O24)</f>
        <v>0</v>
      </c>
      <c r="P26" s="38">
        <f>P24/F26</f>
        <v>0.08</v>
      </c>
      <c r="Q26" s="6"/>
      <c r="R26" s="6">
        <f>M26+R25</f>
        <v>0</v>
      </c>
      <c r="S26" s="6">
        <f>N26+S25</f>
        <v>0</v>
      </c>
      <c r="T26" s="6">
        <f>O26+T25</f>
        <v>0</v>
      </c>
      <c r="U26" s="38">
        <f>U25/F26</f>
        <v>0.08</v>
      </c>
      <c r="V26" s="6"/>
      <c r="W26" s="6">
        <f>R26+W25</f>
        <v>0</v>
      </c>
      <c r="X26" s="6">
        <f>S26+X25</f>
        <v>0</v>
      </c>
      <c r="Y26" s="6">
        <f>T26+Y25</f>
        <v>0</v>
      </c>
      <c r="Z26" s="38">
        <f>Z25/F26</f>
        <v>0.08</v>
      </c>
      <c r="AA26" s="6"/>
      <c r="AB26" s="6">
        <f>W26+AB25</f>
        <v>0</v>
      </c>
      <c r="AC26" s="6">
        <f>X26+AC25</f>
        <v>0</v>
      </c>
      <c r="AD26" s="6">
        <f>Y26+AD25</f>
        <v>0</v>
      </c>
      <c r="AE26" s="38">
        <f>AE25/F26</f>
        <v>0.08</v>
      </c>
      <c r="AF26" s="6"/>
      <c r="AG26" s="6">
        <f>AB26+AG25</f>
        <v>0</v>
      </c>
      <c r="AH26" s="6">
        <f>AC26+AH25</f>
        <v>0</v>
      </c>
      <c r="AI26" s="6">
        <f>AD26+AI25</f>
        <v>0</v>
      </c>
      <c r="AJ26" s="38">
        <f>AJ25/F26</f>
        <v>0.08</v>
      </c>
      <c r="AK26" s="6"/>
      <c r="AL26" s="6">
        <f>AG26+AL25</f>
        <v>0</v>
      </c>
      <c r="AM26" s="6">
        <f>AH26+AM25</f>
        <v>0</v>
      </c>
      <c r="AN26" s="6">
        <f>AI26+AN25</f>
        <v>0</v>
      </c>
      <c r="AO26" s="38">
        <f>AO25/F26</f>
        <v>0.08</v>
      </c>
      <c r="AP26" s="6"/>
      <c r="AQ26" s="6">
        <f>AL26+AQ25</f>
        <v>0</v>
      </c>
      <c r="AR26" s="6">
        <f>AM26+AR25</f>
        <v>0</v>
      </c>
      <c r="AS26" s="6">
        <f>AN26+AS25</f>
        <v>0</v>
      </c>
      <c r="AT26" s="38">
        <f>AT25/F26</f>
        <v>0.08</v>
      </c>
      <c r="AU26" s="6"/>
      <c r="AV26" s="6">
        <f>AQ26+AV25</f>
        <v>0</v>
      </c>
      <c r="AW26" s="6">
        <f>AR26+AW25</f>
        <v>0</v>
      </c>
      <c r="AX26" s="6">
        <f>AS26+AX25</f>
        <v>0</v>
      </c>
      <c r="AY26" s="38">
        <f>AY25/F26</f>
        <v>0.08</v>
      </c>
      <c r="AZ26" s="6"/>
      <c r="BA26" s="6">
        <f>AV26+BA25</f>
        <v>0</v>
      </c>
      <c r="BB26" s="6">
        <f>AW26+BB25</f>
        <v>0</v>
      </c>
      <c r="BC26" s="6">
        <f>AX26+BC25</f>
        <v>0</v>
      </c>
      <c r="BD26" s="38">
        <f>BD25/F26</f>
        <v>0.08</v>
      </c>
      <c r="BE26" s="6"/>
      <c r="BF26" s="6">
        <f>BA26+BF25</f>
        <v>0</v>
      </c>
      <c r="BG26" s="6">
        <f>BB26+BG25</f>
        <v>0</v>
      </c>
      <c r="BH26" s="6">
        <f>BC26+BH25</f>
        <v>0</v>
      </c>
      <c r="BI26" s="38">
        <f>BI25/F26</f>
        <v>0.08</v>
      </c>
      <c r="BJ26" s="6"/>
      <c r="BK26" s="6">
        <f>BF26+BK25</f>
        <v>0</v>
      </c>
      <c r="BL26" s="6">
        <f>BG26+BL25</f>
        <v>0</v>
      </c>
      <c r="BM26" s="6">
        <f>BH26+BM25</f>
        <v>0</v>
      </c>
      <c r="BN26" s="38">
        <f>BN25/F26</f>
        <v>0.08</v>
      </c>
      <c r="BO26" s="6"/>
      <c r="BP26" s="6">
        <f>BK26+BP25</f>
        <v>0</v>
      </c>
      <c r="BQ26" s="6">
        <f>BL26+BQ25</f>
        <v>0</v>
      </c>
      <c r="BR26" s="6">
        <f>BM26+BR25</f>
        <v>0</v>
      </c>
      <c r="BS26" s="38">
        <f>BS25/F26</f>
        <v>0.08</v>
      </c>
    </row>
    <row r="27" spans="1:71" s="39" customFormat="1" x14ac:dyDescent="0.25">
      <c r="A27" s="6"/>
      <c r="B27" s="6"/>
      <c r="C27" s="6"/>
      <c r="D27" s="6"/>
      <c r="E27" s="87"/>
      <c r="F27" s="6"/>
      <c r="G27" s="38"/>
      <c r="H27" s="149"/>
      <c r="I27" s="149"/>
      <c r="J27" s="149"/>
      <c r="K27" s="6"/>
      <c r="L27" s="6"/>
      <c r="M27" s="6"/>
      <c r="N27" s="6"/>
      <c r="O27" s="6"/>
      <c r="P27" s="38"/>
      <c r="Q27" s="6"/>
      <c r="R27" s="6"/>
      <c r="S27" s="6"/>
      <c r="T27" s="6"/>
      <c r="U27" s="38"/>
      <c r="V27" s="6"/>
      <c r="W27" s="6"/>
      <c r="X27" s="6"/>
      <c r="Y27" s="6"/>
      <c r="Z27" s="38"/>
      <c r="AA27" s="6"/>
      <c r="AB27" s="6"/>
      <c r="AC27" s="6"/>
      <c r="AD27" s="6"/>
      <c r="AE27" s="38"/>
      <c r="AF27" s="6"/>
      <c r="AG27" s="6"/>
      <c r="AH27" s="6"/>
      <c r="AI27" s="6"/>
      <c r="AJ27" s="38"/>
      <c r="AK27" s="6"/>
      <c r="AL27" s="6"/>
      <c r="AM27" s="6"/>
      <c r="AN27" s="6"/>
      <c r="AO27" s="38"/>
      <c r="AP27" s="6"/>
      <c r="AQ27" s="6"/>
      <c r="AR27" s="6"/>
      <c r="AS27" s="6"/>
      <c r="AT27" s="38"/>
      <c r="AU27" s="6"/>
      <c r="AV27" s="6"/>
      <c r="AW27" s="6"/>
      <c r="AX27" s="6"/>
      <c r="AY27" s="38"/>
      <c r="AZ27" s="6"/>
      <c r="BA27" s="6"/>
      <c r="BB27" s="6"/>
      <c r="BC27" s="6"/>
      <c r="BD27" s="38"/>
      <c r="BE27" s="6"/>
      <c r="BF27" s="6"/>
      <c r="BG27" s="6"/>
      <c r="BH27" s="6"/>
      <c r="BI27" s="38"/>
      <c r="BJ27" s="6"/>
      <c r="BK27" s="6"/>
      <c r="BL27" s="6"/>
      <c r="BM27" s="6"/>
      <c r="BN27" s="38"/>
      <c r="BO27" s="6"/>
      <c r="BP27" s="6"/>
      <c r="BQ27" s="6"/>
      <c r="BR27" s="6"/>
      <c r="BS27" s="38"/>
    </row>
    <row r="28" spans="1:71" s="39" customFormat="1" x14ac:dyDescent="0.25">
      <c r="A28" s="37" t="s">
        <v>207</v>
      </c>
      <c r="B28" s="6" t="s">
        <v>142</v>
      </c>
      <c r="C28" s="6"/>
      <c r="D28" s="6"/>
      <c r="E28" s="30">
        <v>91</v>
      </c>
      <c r="F28" s="6">
        <f>IF(B28="MAL",E28,IF(E28&gt;=11,E28+variables!$B$1,11))</f>
        <v>91</v>
      </c>
      <c r="G28" s="38">
        <f>BS28/F28</f>
        <v>1</v>
      </c>
      <c r="H28" s="149">
        <v>91</v>
      </c>
      <c r="I28" s="149">
        <f t="shared" ref="I28:I36" si="36">+H28+J28</f>
        <v>91</v>
      </c>
      <c r="J28" s="164"/>
      <c r="K28" s="16">
        <v>2017</v>
      </c>
      <c r="L28" s="16">
        <v>2017</v>
      </c>
      <c r="M28" s="16"/>
      <c r="N28" s="16"/>
      <c r="O28" s="16"/>
      <c r="P28" s="149">
        <f>+H28</f>
        <v>91</v>
      </c>
      <c r="Q28" s="16"/>
      <c r="R28" s="16"/>
      <c r="S28" s="16"/>
      <c r="T28" s="16"/>
      <c r="U28" s="6">
        <f t="shared" ref="U28:U36" si="37">SUM(P28:T28)</f>
        <v>91</v>
      </c>
      <c r="V28" s="16"/>
      <c r="W28" s="16"/>
      <c r="X28" s="16"/>
      <c r="Y28" s="16"/>
      <c r="Z28" s="6">
        <f t="shared" ref="Z28:Z36" si="38">SUM(U28:Y28)</f>
        <v>91</v>
      </c>
      <c r="AA28" s="16"/>
      <c r="AB28" s="16"/>
      <c r="AC28" s="16"/>
      <c r="AD28" s="16"/>
      <c r="AE28" s="6">
        <f t="shared" ref="AE28:AE36" si="39">SUM(Z28:AD28)</f>
        <v>91</v>
      </c>
      <c r="AF28" s="16"/>
      <c r="AG28" s="16"/>
      <c r="AH28" s="16"/>
      <c r="AI28" s="16"/>
      <c r="AJ28" s="6">
        <f t="shared" ref="AJ28:AJ36" si="40">SUM(AE28:AI28)</f>
        <v>91</v>
      </c>
      <c r="AK28" s="16"/>
      <c r="AL28" s="16"/>
      <c r="AM28" s="16"/>
      <c r="AN28" s="16"/>
      <c r="AO28" s="6">
        <f t="shared" ref="AO28:AO36" si="41">SUM(AJ28:AN28)</f>
        <v>91</v>
      </c>
      <c r="AP28" s="16"/>
      <c r="AQ28" s="16"/>
      <c r="AR28" s="16"/>
      <c r="AS28" s="16"/>
      <c r="AT28" s="6">
        <f t="shared" ref="AT28:AT36" si="42">SUM(AO28:AS28)</f>
        <v>91</v>
      </c>
      <c r="AU28" s="16"/>
      <c r="AV28" s="16"/>
      <c r="AW28" s="16"/>
      <c r="AX28" s="16"/>
      <c r="AY28" s="6">
        <f t="shared" ref="AY28:AY36" si="43">SUM(AT28:AX28)</f>
        <v>91</v>
      </c>
      <c r="AZ28" s="16"/>
      <c r="BA28" s="16"/>
      <c r="BB28" s="16"/>
      <c r="BC28" s="16"/>
      <c r="BD28" s="6">
        <f t="shared" ref="BD28:BD36" si="44">SUM(AY28:BC28)</f>
        <v>91</v>
      </c>
      <c r="BE28" s="16"/>
      <c r="BF28" s="16"/>
      <c r="BG28" s="16"/>
      <c r="BH28" s="16"/>
      <c r="BI28" s="6">
        <f t="shared" ref="BI28:BI36" si="45">SUM(BD28:BH28)</f>
        <v>91</v>
      </c>
      <c r="BJ28" s="16"/>
      <c r="BK28" s="16"/>
      <c r="BL28" s="16"/>
      <c r="BM28" s="16"/>
      <c r="BN28" s="6">
        <f t="shared" ref="BN28:BN36" si="46">SUM(BI28:BM28)</f>
        <v>91</v>
      </c>
      <c r="BO28" s="16"/>
      <c r="BP28" s="16"/>
      <c r="BQ28" s="16"/>
      <c r="BR28" s="16"/>
      <c r="BS28" s="6">
        <f t="shared" ref="BS28:BS36" si="47">SUM(BN28:BR28)</f>
        <v>91</v>
      </c>
    </row>
    <row r="29" spans="1:71" s="39" customFormat="1" x14ac:dyDescent="0.25">
      <c r="A29" s="37"/>
      <c r="B29" s="6" t="s">
        <v>93</v>
      </c>
      <c r="C29" s="24">
        <v>5</v>
      </c>
      <c r="D29" s="24">
        <v>701</v>
      </c>
      <c r="E29" s="30">
        <v>30</v>
      </c>
      <c r="F29" s="6">
        <f>IF(B29="MAL",E29,IF(E29&gt;=11,E29+variables!$B$1,11))</f>
        <v>31</v>
      </c>
      <c r="G29" s="38">
        <f t="shared" ref="G29:G36" si="48">$BS29/F29</f>
        <v>0.5161290322580645</v>
      </c>
      <c r="H29" s="149">
        <v>16</v>
      </c>
      <c r="I29" s="149">
        <f t="shared" si="36"/>
        <v>16</v>
      </c>
      <c r="J29" s="164"/>
      <c r="K29" s="16">
        <v>2017</v>
      </c>
      <c r="L29" s="16">
        <v>2017</v>
      </c>
      <c r="M29" s="16"/>
      <c r="N29" s="16"/>
      <c r="O29" s="16"/>
      <c r="P29" s="149">
        <f>SUM(M29:O29)+H29</f>
        <v>16</v>
      </c>
      <c r="Q29" s="16"/>
      <c r="R29" s="16"/>
      <c r="S29" s="16"/>
      <c r="T29" s="16"/>
      <c r="U29" s="6">
        <f t="shared" si="37"/>
        <v>16</v>
      </c>
      <c r="V29" s="16"/>
      <c r="W29" s="16"/>
      <c r="X29" s="16"/>
      <c r="Y29" s="16"/>
      <c r="Z29" s="6">
        <f t="shared" si="38"/>
        <v>16</v>
      </c>
      <c r="AA29" s="16"/>
      <c r="AB29" s="16"/>
      <c r="AC29" s="16"/>
      <c r="AD29" s="16"/>
      <c r="AE29" s="6">
        <f t="shared" si="39"/>
        <v>16</v>
      </c>
      <c r="AF29" s="16"/>
      <c r="AG29" s="16"/>
      <c r="AH29" s="16"/>
      <c r="AI29" s="16"/>
      <c r="AJ29" s="6">
        <f t="shared" si="40"/>
        <v>16</v>
      </c>
      <c r="AK29" s="16"/>
      <c r="AL29" s="16"/>
      <c r="AM29" s="16"/>
      <c r="AN29" s="16"/>
      <c r="AO29" s="6">
        <f t="shared" si="41"/>
        <v>16</v>
      </c>
      <c r="AP29" s="16"/>
      <c r="AQ29" s="16"/>
      <c r="AR29" s="16"/>
      <c r="AS29" s="16"/>
      <c r="AT29" s="6">
        <f t="shared" si="42"/>
        <v>16</v>
      </c>
      <c r="AU29" s="16"/>
      <c r="AV29" s="16"/>
      <c r="AW29" s="16"/>
      <c r="AX29" s="16"/>
      <c r="AY29" s="6">
        <f t="shared" si="43"/>
        <v>16</v>
      </c>
      <c r="AZ29" s="16"/>
      <c r="BA29" s="16"/>
      <c r="BB29" s="16"/>
      <c r="BC29" s="16"/>
      <c r="BD29" s="6">
        <f t="shared" si="44"/>
        <v>16</v>
      </c>
      <c r="BE29" s="16"/>
      <c r="BF29" s="16"/>
      <c r="BG29" s="16"/>
      <c r="BH29" s="16"/>
      <c r="BI29" s="6">
        <f t="shared" si="45"/>
        <v>16</v>
      </c>
      <c r="BJ29" s="16"/>
      <c r="BK29" s="16"/>
      <c r="BL29" s="16"/>
      <c r="BM29" s="16"/>
      <c r="BN29" s="6">
        <f t="shared" si="46"/>
        <v>16</v>
      </c>
      <c r="BO29" s="16"/>
      <c r="BP29" s="16"/>
      <c r="BQ29" s="16"/>
      <c r="BR29" s="16"/>
      <c r="BS29" s="6">
        <f t="shared" si="47"/>
        <v>16</v>
      </c>
    </row>
    <row r="30" spans="1:71" s="39" customFormat="1" x14ac:dyDescent="0.25">
      <c r="A30" s="37"/>
      <c r="B30" s="6" t="s">
        <v>470</v>
      </c>
      <c r="C30" s="24">
        <v>11</v>
      </c>
      <c r="D30" s="24">
        <v>4249</v>
      </c>
      <c r="E30" s="30">
        <v>21</v>
      </c>
      <c r="F30" s="6">
        <f>IF(B30="MAL",E30,IF(E30&gt;=11,E30+variables!$B$1,11))</f>
        <v>22</v>
      </c>
      <c r="G30" s="38">
        <f t="shared" si="48"/>
        <v>1.0909090909090908</v>
      </c>
      <c r="H30" s="149">
        <v>21</v>
      </c>
      <c r="I30" s="149">
        <f t="shared" si="36"/>
        <v>24</v>
      </c>
      <c r="J30" s="164">
        <v>3</v>
      </c>
      <c r="K30" s="16">
        <v>2017</v>
      </c>
      <c r="L30" s="16">
        <v>2017</v>
      </c>
      <c r="M30" s="16"/>
      <c r="N30" s="16"/>
      <c r="O30" s="16"/>
      <c r="P30" s="149">
        <f t="shared" ref="P30:P36" si="49">SUM(M30:O30)+H30</f>
        <v>21</v>
      </c>
      <c r="Q30" s="16"/>
      <c r="R30" s="16"/>
      <c r="S30" s="16"/>
      <c r="T30" s="16"/>
      <c r="U30" s="6">
        <f t="shared" si="37"/>
        <v>21</v>
      </c>
      <c r="V30" s="16"/>
      <c r="W30" s="16">
        <v>1</v>
      </c>
      <c r="X30" s="16"/>
      <c r="Y30" s="16">
        <v>2</v>
      </c>
      <c r="Z30" s="6">
        <f t="shared" si="38"/>
        <v>24</v>
      </c>
      <c r="AA30" s="16"/>
      <c r="AB30" s="16"/>
      <c r="AC30" s="16"/>
      <c r="AD30" s="16"/>
      <c r="AE30" s="6">
        <f t="shared" si="39"/>
        <v>24</v>
      </c>
      <c r="AF30" s="16"/>
      <c r="AG30" s="16"/>
      <c r="AH30" s="16"/>
      <c r="AI30" s="16"/>
      <c r="AJ30" s="6">
        <f t="shared" si="40"/>
        <v>24</v>
      </c>
      <c r="AK30" s="16"/>
      <c r="AL30" s="16"/>
      <c r="AM30" s="16"/>
      <c r="AN30" s="16"/>
      <c r="AO30" s="6">
        <f t="shared" si="41"/>
        <v>24</v>
      </c>
      <c r="AP30" s="16"/>
      <c r="AQ30" s="16"/>
      <c r="AR30" s="16"/>
      <c r="AS30" s="16"/>
      <c r="AT30" s="6">
        <f t="shared" si="42"/>
        <v>24</v>
      </c>
      <c r="AU30" s="16"/>
      <c r="AV30" s="16"/>
      <c r="AW30" s="16"/>
      <c r="AX30" s="16"/>
      <c r="AY30" s="6">
        <f t="shared" si="43"/>
        <v>24</v>
      </c>
      <c r="AZ30" s="16"/>
      <c r="BA30" s="16"/>
      <c r="BB30" s="16"/>
      <c r="BC30" s="16"/>
      <c r="BD30" s="6">
        <f t="shared" si="44"/>
        <v>24</v>
      </c>
      <c r="BE30" s="16"/>
      <c r="BF30" s="16"/>
      <c r="BG30" s="16"/>
      <c r="BH30" s="16"/>
      <c r="BI30" s="6">
        <f t="shared" si="45"/>
        <v>24</v>
      </c>
      <c r="BJ30" s="16"/>
      <c r="BK30" s="16"/>
      <c r="BL30" s="16"/>
      <c r="BM30" s="16"/>
      <c r="BN30" s="6">
        <f t="shared" si="46"/>
        <v>24</v>
      </c>
      <c r="BO30" s="16"/>
      <c r="BP30" s="16"/>
      <c r="BQ30" s="16"/>
      <c r="BR30" s="16"/>
      <c r="BS30" s="6">
        <f t="shared" si="47"/>
        <v>24</v>
      </c>
    </row>
    <row r="31" spans="1:71" s="39" customFormat="1" x14ac:dyDescent="0.25">
      <c r="A31" s="37"/>
      <c r="B31" s="6" t="s">
        <v>255</v>
      </c>
      <c r="C31" s="24">
        <v>12</v>
      </c>
      <c r="D31" s="24">
        <v>4012</v>
      </c>
      <c r="E31" s="30">
        <v>27</v>
      </c>
      <c r="F31" s="6">
        <f>IF(B31="MAL",E31,IF(E31&gt;=11,E31+variables!$B$1,11))</f>
        <v>28</v>
      </c>
      <c r="G31" s="38">
        <f t="shared" si="48"/>
        <v>0.21428571428571427</v>
      </c>
      <c r="H31" s="149">
        <v>6</v>
      </c>
      <c r="I31" s="149">
        <f t="shared" si="36"/>
        <v>6</v>
      </c>
      <c r="J31" s="164"/>
      <c r="K31" s="16">
        <v>2017</v>
      </c>
      <c r="L31" s="16">
        <v>2017</v>
      </c>
      <c r="M31" s="16"/>
      <c r="N31" s="16"/>
      <c r="O31" s="16"/>
      <c r="P31" s="149">
        <f t="shared" si="49"/>
        <v>6</v>
      </c>
      <c r="Q31" s="16"/>
      <c r="R31" s="16"/>
      <c r="S31" s="16"/>
      <c r="T31" s="16"/>
      <c r="U31" s="6">
        <f t="shared" si="37"/>
        <v>6</v>
      </c>
      <c r="V31" s="16"/>
      <c r="W31" s="16"/>
      <c r="X31" s="16"/>
      <c r="Y31" s="16"/>
      <c r="Z31" s="6">
        <f t="shared" si="38"/>
        <v>6</v>
      </c>
      <c r="AA31" s="16"/>
      <c r="AB31" s="16"/>
      <c r="AC31" s="16"/>
      <c r="AD31" s="16"/>
      <c r="AE31" s="6">
        <f t="shared" si="39"/>
        <v>6</v>
      </c>
      <c r="AF31" s="16"/>
      <c r="AG31" s="16"/>
      <c r="AH31" s="16"/>
      <c r="AI31" s="16"/>
      <c r="AJ31" s="6">
        <f t="shared" si="40"/>
        <v>6</v>
      </c>
      <c r="AK31" s="16"/>
      <c r="AL31" s="16"/>
      <c r="AM31" s="16"/>
      <c r="AN31" s="16"/>
      <c r="AO31" s="6">
        <f t="shared" si="41"/>
        <v>6</v>
      </c>
      <c r="AP31" s="16"/>
      <c r="AQ31" s="16"/>
      <c r="AR31" s="16"/>
      <c r="AS31" s="16"/>
      <c r="AT31" s="6">
        <f t="shared" si="42"/>
        <v>6</v>
      </c>
      <c r="AU31" s="16"/>
      <c r="AV31" s="16"/>
      <c r="AW31" s="16"/>
      <c r="AX31" s="16"/>
      <c r="AY31" s="6">
        <f t="shared" si="43"/>
        <v>6</v>
      </c>
      <c r="AZ31" s="16"/>
      <c r="BA31" s="16"/>
      <c r="BB31" s="16"/>
      <c r="BC31" s="16"/>
      <c r="BD31" s="6">
        <f t="shared" si="44"/>
        <v>6</v>
      </c>
      <c r="BE31" s="16"/>
      <c r="BF31" s="16"/>
      <c r="BG31" s="16"/>
      <c r="BH31" s="16"/>
      <c r="BI31" s="6">
        <f t="shared" si="45"/>
        <v>6</v>
      </c>
      <c r="BJ31" s="16"/>
      <c r="BK31" s="16"/>
      <c r="BL31" s="16"/>
      <c r="BM31" s="16"/>
      <c r="BN31" s="6">
        <f t="shared" si="46"/>
        <v>6</v>
      </c>
      <c r="BO31" s="16"/>
      <c r="BP31" s="16"/>
      <c r="BQ31" s="16"/>
      <c r="BR31" s="16"/>
      <c r="BS31" s="6">
        <f t="shared" si="47"/>
        <v>6</v>
      </c>
    </row>
    <row r="32" spans="1:71" s="39" customFormat="1" x14ac:dyDescent="0.25">
      <c r="A32" s="37"/>
      <c r="B32" s="6" t="s">
        <v>256</v>
      </c>
      <c r="C32" s="24">
        <v>14</v>
      </c>
      <c r="D32" s="24">
        <v>830</v>
      </c>
      <c r="E32" s="30">
        <v>20</v>
      </c>
      <c r="F32" s="6">
        <f>IF(B32="MAL",E32,IF(E32&gt;=11,E32+variables!$B$1,11))</f>
        <v>21</v>
      </c>
      <c r="G32" s="38">
        <f t="shared" si="48"/>
        <v>0.52380952380952384</v>
      </c>
      <c r="H32" s="149">
        <v>11</v>
      </c>
      <c r="I32" s="149">
        <f t="shared" si="36"/>
        <v>11</v>
      </c>
      <c r="J32" s="164"/>
      <c r="K32" s="16">
        <v>2017</v>
      </c>
      <c r="L32" s="16">
        <v>2017</v>
      </c>
      <c r="M32" s="16"/>
      <c r="N32" s="16"/>
      <c r="O32" s="16"/>
      <c r="P32" s="149">
        <f t="shared" si="49"/>
        <v>11</v>
      </c>
      <c r="Q32" s="16"/>
      <c r="R32" s="16"/>
      <c r="S32" s="16"/>
      <c r="T32" s="16"/>
      <c r="U32" s="6">
        <f t="shared" si="37"/>
        <v>11</v>
      </c>
      <c r="V32" s="16"/>
      <c r="W32" s="16"/>
      <c r="X32" s="16"/>
      <c r="Y32" s="16"/>
      <c r="Z32" s="6">
        <f t="shared" si="38"/>
        <v>11</v>
      </c>
      <c r="AA32" s="16"/>
      <c r="AB32" s="16"/>
      <c r="AC32" s="16"/>
      <c r="AD32" s="16"/>
      <c r="AE32" s="6">
        <f t="shared" si="39"/>
        <v>11</v>
      </c>
      <c r="AF32" s="16"/>
      <c r="AG32" s="16"/>
      <c r="AH32" s="16"/>
      <c r="AI32" s="16"/>
      <c r="AJ32" s="6">
        <f t="shared" si="40"/>
        <v>11</v>
      </c>
      <c r="AK32" s="16"/>
      <c r="AL32" s="16"/>
      <c r="AM32" s="16"/>
      <c r="AN32" s="16"/>
      <c r="AO32" s="6">
        <f t="shared" si="41"/>
        <v>11</v>
      </c>
      <c r="AP32" s="16"/>
      <c r="AQ32" s="16"/>
      <c r="AR32" s="16"/>
      <c r="AS32" s="16"/>
      <c r="AT32" s="6">
        <f t="shared" si="42"/>
        <v>11</v>
      </c>
      <c r="AU32" s="16"/>
      <c r="AV32" s="16"/>
      <c r="AW32" s="16"/>
      <c r="AX32" s="16"/>
      <c r="AY32" s="6">
        <f t="shared" si="43"/>
        <v>11</v>
      </c>
      <c r="AZ32" s="16"/>
      <c r="BA32" s="16"/>
      <c r="BB32" s="16"/>
      <c r="BC32" s="16"/>
      <c r="BD32" s="6">
        <f t="shared" si="44"/>
        <v>11</v>
      </c>
      <c r="BE32" s="16"/>
      <c r="BF32" s="16"/>
      <c r="BG32" s="16"/>
      <c r="BH32" s="16"/>
      <c r="BI32" s="6">
        <f t="shared" si="45"/>
        <v>11</v>
      </c>
      <c r="BJ32" s="16"/>
      <c r="BK32" s="16"/>
      <c r="BL32" s="16"/>
      <c r="BM32" s="16"/>
      <c r="BN32" s="6">
        <f t="shared" si="46"/>
        <v>11</v>
      </c>
      <c r="BO32" s="16"/>
      <c r="BP32" s="16"/>
      <c r="BQ32" s="16"/>
      <c r="BR32" s="16"/>
      <c r="BS32" s="6">
        <f t="shared" si="47"/>
        <v>11</v>
      </c>
    </row>
    <row r="33" spans="1:71" s="39" customFormat="1" x14ac:dyDescent="0.25">
      <c r="A33" s="37"/>
      <c r="B33" s="6" t="s">
        <v>257</v>
      </c>
      <c r="C33" s="24">
        <v>21</v>
      </c>
      <c r="D33" s="24">
        <v>345</v>
      </c>
      <c r="E33" s="30">
        <v>28</v>
      </c>
      <c r="F33" s="6">
        <f>IF(B33="MAL",E33,IF(E33&gt;=11,E33+variables!$B$1,11))</f>
        <v>29</v>
      </c>
      <c r="G33" s="38">
        <f t="shared" si="48"/>
        <v>0.41379310344827586</v>
      </c>
      <c r="H33" s="149">
        <v>12</v>
      </c>
      <c r="I33" s="149">
        <f t="shared" si="36"/>
        <v>12</v>
      </c>
      <c r="J33" s="164"/>
      <c r="K33" s="16">
        <v>2017</v>
      </c>
      <c r="L33" s="16">
        <v>2017</v>
      </c>
      <c r="M33" s="16"/>
      <c r="N33" s="16"/>
      <c r="O33" s="16"/>
      <c r="P33" s="149">
        <f t="shared" si="49"/>
        <v>12</v>
      </c>
      <c r="Q33" s="16"/>
      <c r="R33" s="16"/>
      <c r="S33" s="16"/>
      <c r="T33" s="16"/>
      <c r="U33" s="6">
        <f t="shared" si="37"/>
        <v>12</v>
      </c>
      <c r="V33" s="16"/>
      <c r="W33" s="16"/>
      <c r="X33" s="16"/>
      <c r="Y33" s="16"/>
      <c r="Z33" s="6">
        <f t="shared" si="38"/>
        <v>12</v>
      </c>
      <c r="AA33" s="16"/>
      <c r="AB33" s="16"/>
      <c r="AC33" s="16"/>
      <c r="AD33" s="16"/>
      <c r="AE33" s="6">
        <f t="shared" si="39"/>
        <v>12</v>
      </c>
      <c r="AF33" s="16"/>
      <c r="AG33" s="16"/>
      <c r="AH33" s="16"/>
      <c r="AI33" s="16"/>
      <c r="AJ33" s="6">
        <f t="shared" si="40"/>
        <v>12</v>
      </c>
      <c r="AK33" s="16"/>
      <c r="AL33" s="16"/>
      <c r="AM33" s="16"/>
      <c r="AN33" s="16"/>
      <c r="AO33" s="6">
        <f t="shared" si="41"/>
        <v>12</v>
      </c>
      <c r="AP33" s="16"/>
      <c r="AQ33" s="16"/>
      <c r="AR33" s="16"/>
      <c r="AS33" s="16"/>
      <c r="AT33" s="6">
        <f t="shared" si="42"/>
        <v>12</v>
      </c>
      <c r="AU33" s="16"/>
      <c r="AV33" s="16"/>
      <c r="AW33" s="16"/>
      <c r="AX33" s="16"/>
      <c r="AY33" s="6">
        <f t="shared" si="43"/>
        <v>12</v>
      </c>
      <c r="AZ33" s="16"/>
      <c r="BA33" s="16"/>
      <c r="BB33" s="16"/>
      <c r="BC33" s="16"/>
      <c r="BD33" s="6">
        <f t="shared" si="44"/>
        <v>12</v>
      </c>
      <c r="BE33" s="16"/>
      <c r="BF33" s="16"/>
      <c r="BG33" s="16"/>
      <c r="BH33" s="16"/>
      <c r="BI33" s="6">
        <f t="shared" si="45"/>
        <v>12</v>
      </c>
      <c r="BJ33" s="16"/>
      <c r="BK33" s="16"/>
      <c r="BL33" s="16"/>
      <c r="BM33" s="16"/>
      <c r="BN33" s="6">
        <f t="shared" si="46"/>
        <v>12</v>
      </c>
      <c r="BO33" s="16"/>
      <c r="BP33" s="16"/>
      <c r="BQ33" s="16"/>
      <c r="BR33" s="16"/>
      <c r="BS33" s="6">
        <f t="shared" si="47"/>
        <v>12</v>
      </c>
    </row>
    <row r="34" spans="1:71" s="39" customFormat="1" x14ac:dyDescent="0.25">
      <c r="A34" s="37"/>
      <c r="B34" s="6" t="s">
        <v>30</v>
      </c>
      <c r="C34" s="24">
        <v>24</v>
      </c>
      <c r="D34" s="24">
        <v>2358</v>
      </c>
      <c r="E34" s="30">
        <v>38</v>
      </c>
      <c r="F34" s="6">
        <f>IF(B34="MAL",E34,IF(E34&gt;=11,E34+variables!$B$1,11))</f>
        <v>39</v>
      </c>
      <c r="G34" s="38">
        <f t="shared" si="48"/>
        <v>0.92307692307692313</v>
      </c>
      <c r="H34" s="149">
        <v>32</v>
      </c>
      <c r="I34" s="149">
        <f t="shared" si="36"/>
        <v>33</v>
      </c>
      <c r="J34" s="164">
        <v>1</v>
      </c>
      <c r="K34" s="16">
        <v>2017</v>
      </c>
      <c r="L34" s="16">
        <v>2017</v>
      </c>
      <c r="M34" s="16"/>
      <c r="N34" s="16"/>
      <c r="O34" s="16"/>
      <c r="P34" s="149">
        <f t="shared" si="49"/>
        <v>32</v>
      </c>
      <c r="Q34" s="16">
        <v>1</v>
      </c>
      <c r="R34" s="16"/>
      <c r="S34" s="16"/>
      <c r="T34" s="16"/>
      <c r="U34" s="6">
        <f t="shared" si="37"/>
        <v>33</v>
      </c>
      <c r="V34" s="16"/>
      <c r="W34" s="16"/>
      <c r="X34" s="16">
        <v>2</v>
      </c>
      <c r="Y34" s="16">
        <v>1</v>
      </c>
      <c r="Z34" s="6">
        <f t="shared" si="38"/>
        <v>36</v>
      </c>
      <c r="AA34" s="16"/>
      <c r="AB34" s="16"/>
      <c r="AC34" s="16"/>
      <c r="AD34" s="16"/>
      <c r="AE34" s="6">
        <f t="shared" si="39"/>
        <v>36</v>
      </c>
      <c r="AF34" s="16"/>
      <c r="AG34" s="16"/>
      <c r="AH34" s="16"/>
      <c r="AI34" s="16"/>
      <c r="AJ34" s="6">
        <f t="shared" si="40"/>
        <v>36</v>
      </c>
      <c r="AK34" s="16"/>
      <c r="AL34" s="16"/>
      <c r="AM34" s="16"/>
      <c r="AN34" s="16"/>
      <c r="AO34" s="6">
        <f t="shared" si="41"/>
        <v>36</v>
      </c>
      <c r="AP34" s="16"/>
      <c r="AQ34" s="16"/>
      <c r="AR34" s="16"/>
      <c r="AS34" s="16"/>
      <c r="AT34" s="6">
        <f t="shared" si="42"/>
        <v>36</v>
      </c>
      <c r="AU34" s="16"/>
      <c r="AV34" s="16"/>
      <c r="AW34" s="16"/>
      <c r="AX34" s="16"/>
      <c r="AY34" s="6">
        <f t="shared" si="43"/>
        <v>36</v>
      </c>
      <c r="AZ34" s="16"/>
      <c r="BA34" s="16"/>
      <c r="BB34" s="16"/>
      <c r="BC34" s="16"/>
      <c r="BD34" s="6">
        <f t="shared" si="44"/>
        <v>36</v>
      </c>
      <c r="BE34" s="16"/>
      <c r="BF34" s="16"/>
      <c r="BG34" s="16"/>
      <c r="BH34" s="16"/>
      <c r="BI34" s="6">
        <f t="shared" si="45"/>
        <v>36</v>
      </c>
      <c r="BJ34" s="16"/>
      <c r="BK34" s="16"/>
      <c r="BL34" s="16"/>
      <c r="BM34" s="16"/>
      <c r="BN34" s="6">
        <f t="shared" si="46"/>
        <v>36</v>
      </c>
      <c r="BO34" s="16"/>
      <c r="BP34" s="16"/>
      <c r="BQ34" s="16"/>
      <c r="BR34" s="16"/>
      <c r="BS34" s="6">
        <f t="shared" si="47"/>
        <v>36</v>
      </c>
    </row>
    <row r="35" spans="1:71" s="39" customFormat="1" x14ac:dyDescent="0.25">
      <c r="A35" s="37"/>
      <c r="B35" s="6" t="s">
        <v>199</v>
      </c>
      <c r="C35" s="24">
        <v>32</v>
      </c>
      <c r="D35" s="24">
        <v>3243</v>
      </c>
      <c r="E35" s="30">
        <v>28</v>
      </c>
      <c r="F35" s="6">
        <f>IF(B35="MAL",E35,IF(E35&gt;=11,E35+variables!$B$1,11))</f>
        <v>29</v>
      </c>
      <c r="G35" s="38">
        <f t="shared" si="48"/>
        <v>0.44827586206896552</v>
      </c>
      <c r="H35" s="149">
        <v>12</v>
      </c>
      <c r="I35" s="149">
        <f t="shared" si="36"/>
        <v>12</v>
      </c>
      <c r="J35" s="164"/>
      <c r="K35" s="16">
        <v>2017</v>
      </c>
      <c r="L35" s="16">
        <v>2017</v>
      </c>
      <c r="M35" s="16"/>
      <c r="N35" s="16"/>
      <c r="O35" s="16"/>
      <c r="P35" s="149">
        <f t="shared" si="49"/>
        <v>12</v>
      </c>
      <c r="Q35" s="16"/>
      <c r="R35" s="16"/>
      <c r="S35" s="16"/>
      <c r="T35" s="16"/>
      <c r="U35" s="6">
        <f t="shared" si="37"/>
        <v>12</v>
      </c>
      <c r="V35" s="16"/>
      <c r="W35" s="16"/>
      <c r="X35" s="16"/>
      <c r="Y35" s="16">
        <v>1</v>
      </c>
      <c r="Z35" s="6">
        <f t="shared" si="38"/>
        <v>13</v>
      </c>
      <c r="AA35" s="16"/>
      <c r="AB35" s="16"/>
      <c r="AC35" s="16"/>
      <c r="AD35" s="16"/>
      <c r="AE35" s="6">
        <f t="shared" si="39"/>
        <v>13</v>
      </c>
      <c r="AF35" s="16"/>
      <c r="AG35" s="16"/>
      <c r="AH35" s="16"/>
      <c r="AI35" s="16"/>
      <c r="AJ35" s="6">
        <f t="shared" si="40"/>
        <v>13</v>
      </c>
      <c r="AK35" s="16"/>
      <c r="AL35" s="16"/>
      <c r="AM35" s="16"/>
      <c r="AN35" s="16"/>
      <c r="AO35" s="6">
        <f t="shared" si="41"/>
        <v>13</v>
      </c>
      <c r="AP35" s="16"/>
      <c r="AQ35" s="16"/>
      <c r="AR35" s="16"/>
      <c r="AS35" s="16"/>
      <c r="AT35" s="6">
        <f t="shared" si="42"/>
        <v>13</v>
      </c>
      <c r="AU35" s="16"/>
      <c r="AV35" s="16"/>
      <c r="AW35" s="16"/>
      <c r="AX35" s="16"/>
      <c r="AY35" s="6">
        <f t="shared" si="43"/>
        <v>13</v>
      </c>
      <c r="AZ35" s="16"/>
      <c r="BA35" s="16"/>
      <c r="BB35" s="16"/>
      <c r="BC35" s="16"/>
      <c r="BD35" s="6">
        <f t="shared" si="44"/>
        <v>13</v>
      </c>
      <c r="BE35" s="16"/>
      <c r="BF35" s="16"/>
      <c r="BG35" s="16"/>
      <c r="BH35" s="16"/>
      <c r="BI35" s="6">
        <f t="shared" si="45"/>
        <v>13</v>
      </c>
      <c r="BJ35" s="16"/>
      <c r="BK35" s="16"/>
      <c r="BL35" s="16"/>
      <c r="BM35" s="16"/>
      <c r="BN35" s="6">
        <f t="shared" si="46"/>
        <v>13</v>
      </c>
      <c r="BO35" s="16"/>
      <c r="BP35" s="16"/>
      <c r="BQ35" s="16"/>
      <c r="BR35" s="16"/>
      <c r="BS35" s="6">
        <f t="shared" si="47"/>
        <v>13</v>
      </c>
    </row>
    <row r="36" spans="1:71" s="39" customFormat="1" x14ac:dyDescent="0.25">
      <c r="A36" s="37"/>
      <c r="B36" s="6" t="s">
        <v>123</v>
      </c>
      <c r="C36" s="24">
        <v>96</v>
      </c>
      <c r="D36" s="24">
        <v>2496</v>
      </c>
      <c r="E36" s="30">
        <v>27</v>
      </c>
      <c r="F36" s="6">
        <f>IF(B36="MAL",E36,IF(E36&gt;=11,E36+variables!$B$1,11))</f>
        <v>28</v>
      </c>
      <c r="G36" s="38">
        <f t="shared" si="48"/>
        <v>0.5714285714285714</v>
      </c>
      <c r="H36" s="149">
        <v>16</v>
      </c>
      <c r="I36" s="149">
        <f t="shared" si="36"/>
        <v>16</v>
      </c>
      <c r="J36" s="164"/>
      <c r="K36" s="73" t="s">
        <v>467</v>
      </c>
      <c r="L36" s="16">
        <v>2017</v>
      </c>
      <c r="M36" s="16"/>
      <c r="N36" s="16"/>
      <c r="O36" s="16"/>
      <c r="P36" s="149">
        <f t="shared" si="49"/>
        <v>16</v>
      </c>
      <c r="Q36" s="16"/>
      <c r="R36" s="16"/>
      <c r="S36" s="16"/>
      <c r="T36" s="16"/>
      <c r="U36" s="6">
        <f t="shared" si="37"/>
        <v>16</v>
      </c>
      <c r="V36" s="16"/>
      <c r="W36" s="16"/>
      <c r="X36" s="16"/>
      <c r="Y36" s="16"/>
      <c r="Z36" s="6">
        <f t="shared" si="38"/>
        <v>16</v>
      </c>
      <c r="AA36" s="16"/>
      <c r="AB36" s="16"/>
      <c r="AC36" s="16"/>
      <c r="AD36" s="16"/>
      <c r="AE36" s="6">
        <f t="shared" si="39"/>
        <v>16</v>
      </c>
      <c r="AF36" s="16"/>
      <c r="AG36" s="16"/>
      <c r="AH36" s="16"/>
      <c r="AI36" s="16"/>
      <c r="AJ36" s="6">
        <f t="shared" si="40"/>
        <v>16</v>
      </c>
      <c r="AK36" s="16"/>
      <c r="AL36" s="16"/>
      <c r="AM36" s="16"/>
      <c r="AN36" s="16"/>
      <c r="AO36" s="6">
        <f t="shared" si="41"/>
        <v>16</v>
      </c>
      <c r="AP36" s="16"/>
      <c r="AQ36" s="16"/>
      <c r="AR36" s="16"/>
      <c r="AS36" s="16"/>
      <c r="AT36" s="6">
        <f t="shared" si="42"/>
        <v>16</v>
      </c>
      <c r="AU36" s="16"/>
      <c r="AV36" s="16"/>
      <c r="AW36" s="16"/>
      <c r="AX36" s="16"/>
      <c r="AY36" s="6">
        <f t="shared" si="43"/>
        <v>16</v>
      </c>
      <c r="AZ36" s="16"/>
      <c r="BA36" s="16"/>
      <c r="BB36" s="16"/>
      <c r="BC36" s="16"/>
      <c r="BD36" s="6">
        <f t="shared" si="44"/>
        <v>16</v>
      </c>
      <c r="BE36" s="16"/>
      <c r="BF36" s="16"/>
      <c r="BG36" s="16"/>
      <c r="BH36" s="16"/>
      <c r="BI36" s="6">
        <f t="shared" si="45"/>
        <v>16</v>
      </c>
      <c r="BJ36" s="16"/>
      <c r="BK36" s="16"/>
      <c r="BL36" s="16"/>
      <c r="BM36" s="16"/>
      <c r="BN36" s="6">
        <f t="shared" si="46"/>
        <v>16</v>
      </c>
      <c r="BO36" s="16"/>
      <c r="BP36" s="16"/>
      <c r="BQ36" s="16"/>
      <c r="BR36" s="16"/>
      <c r="BS36" s="6">
        <f t="shared" si="47"/>
        <v>16</v>
      </c>
    </row>
    <row r="37" spans="1:71" s="39" customFormat="1" x14ac:dyDescent="0.25">
      <c r="A37" s="6"/>
      <c r="B37" s="6"/>
      <c r="C37" s="6"/>
      <c r="D37" s="6"/>
      <c r="E37" s="6"/>
      <c r="F37" s="6"/>
      <c r="G37" s="6"/>
      <c r="H37" s="149"/>
      <c r="I37" s="149"/>
      <c r="J37" s="149"/>
      <c r="K37" s="6"/>
      <c r="L37" s="6"/>
      <c r="M37" s="6">
        <f>SUM(M29:M36)</f>
        <v>0</v>
      </c>
      <c r="N37" s="6">
        <f>SUM(N29:N36)</f>
        <v>0</v>
      </c>
      <c r="O37" s="6">
        <f>SUM(O29:O36)</f>
        <v>0</v>
      </c>
      <c r="P37" s="149">
        <f t="shared" ref="P37:AU37" si="50">SUM(P28:P36)</f>
        <v>217</v>
      </c>
      <c r="Q37" s="149">
        <f t="shared" si="50"/>
        <v>1</v>
      </c>
      <c r="R37" s="149">
        <f t="shared" si="50"/>
        <v>0</v>
      </c>
      <c r="S37" s="149">
        <f t="shared" si="50"/>
        <v>0</v>
      </c>
      <c r="T37" s="149">
        <f t="shared" si="50"/>
        <v>0</v>
      </c>
      <c r="U37" s="149">
        <f t="shared" si="50"/>
        <v>218</v>
      </c>
      <c r="V37" s="149">
        <f t="shared" si="50"/>
        <v>0</v>
      </c>
      <c r="W37" s="149">
        <f t="shared" si="50"/>
        <v>1</v>
      </c>
      <c r="X37" s="149">
        <f t="shared" si="50"/>
        <v>2</v>
      </c>
      <c r="Y37" s="149">
        <f t="shared" si="50"/>
        <v>4</v>
      </c>
      <c r="Z37" s="149">
        <f t="shared" si="50"/>
        <v>225</v>
      </c>
      <c r="AA37" s="149">
        <f t="shared" si="50"/>
        <v>0</v>
      </c>
      <c r="AB37" s="149">
        <f t="shared" si="50"/>
        <v>0</v>
      </c>
      <c r="AC37" s="149">
        <f t="shared" si="50"/>
        <v>0</v>
      </c>
      <c r="AD37" s="149">
        <f t="shared" si="50"/>
        <v>0</v>
      </c>
      <c r="AE37" s="149">
        <f t="shared" si="50"/>
        <v>225</v>
      </c>
      <c r="AF37" s="149">
        <f t="shared" si="50"/>
        <v>0</v>
      </c>
      <c r="AG37" s="149">
        <f t="shared" si="50"/>
        <v>0</v>
      </c>
      <c r="AH37" s="149">
        <f t="shared" si="50"/>
        <v>0</v>
      </c>
      <c r="AI37" s="149">
        <f t="shared" si="50"/>
        <v>0</v>
      </c>
      <c r="AJ37" s="149">
        <f t="shared" si="50"/>
        <v>225</v>
      </c>
      <c r="AK37" s="149">
        <f t="shared" si="50"/>
        <v>0</v>
      </c>
      <c r="AL37" s="149">
        <f t="shared" si="50"/>
        <v>0</v>
      </c>
      <c r="AM37" s="149">
        <f t="shared" si="50"/>
        <v>0</v>
      </c>
      <c r="AN37" s="149">
        <f t="shared" si="50"/>
        <v>0</v>
      </c>
      <c r="AO37" s="149">
        <f t="shared" si="50"/>
        <v>225</v>
      </c>
      <c r="AP37" s="149">
        <f t="shared" si="50"/>
        <v>0</v>
      </c>
      <c r="AQ37" s="149">
        <f t="shared" si="50"/>
        <v>0</v>
      </c>
      <c r="AR37" s="149">
        <f t="shared" si="50"/>
        <v>0</v>
      </c>
      <c r="AS37" s="149">
        <f t="shared" si="50"/>
        <v>0</v>
      </c>
      <c r="AT37" s="149">
        <f t="shared" si="50"/>
        <v>225</v>
      </c>
      <c r="AU37" s="149">
        <f t="shared" si="50"/>
        <v>0</v>
      </c>
      <c r="AV37" s="149">
        <f t="shared" ref="AV37:BS37" si="51">SUM(AV28:AV36)</f>
        <v>0</v>
      </c>
      <c r="AW37" s="149">
        <f t="shared" si="51"/>
        <v>0</v>
      </c>
      <c r="AX37" s="149">
        <f t="shared" si="51"/>
        <v>0</v>
      </c>
      <c r="AY37" s="149">
        <f t="shared" si="51"/>
        <v>225</v>
      </c>
      <c r="AZ37" s="149">
        <f t="shared" si="51"/>
        <v>0</v>
      </c>
      <c r="BA37" s="149">
        <f t="shared" si="51"/>
        <v>0</v>
      </c>
      <c r="BB37" s="149">
        <f t="shared" si="51"/>
        <v>0</v>
      </c>
      <c r="BC37" s="149">
        <f t="shared" si="51"/>
        <v>0</v>
      </c>
      <c r="BD37" s="149">
        <f t="shared" si="51"/>
        <v>225</v>
      </c>
      <c r="BE37" s="149">
        <f t="shared" si="51"/>
        <v>0</v>
      </c>
      <c r="BF37" s="149">
        <f t="shared" si="51"/>
        <v>0</v>
      </c>
      <c r="BG37" s="149">
        <f t="shared" si="51"/>
        <v>0</v>
      </c>
      <c r="BH37" s="149">
        <f t="shared" si="51"/>
        <v>0</v>
      </c>
      <c r="BI37" s="149">
        <f t="shared" si="51"/>
        <v>225</v>
      </c>
      <c r="BJ37" s="149">
        <f t="shared" si="51"/>
        <v>0</v>
      </c>
      <c r="BK37" s="149">
        <f t="shared" si="51"/>
        <v>0</v>
      </c>
      <c r="BL37" s="149">
        <f t="shared" si="51"/>
        <v>0</v>
      </c>
      <c r="BM37" s="149">
        <f t="shared" si="51"/>
        <v>0</v>
      </c>
      <c r="BN37" s="149">
        <f t="shared" si="51"/>
        <v>225</v>
      </c>
      <c r="BO37" s="149">
        <f t="shared" si="51"/>
        <v>0</v>
      </c>
      <c r="BP37" s="149">
        <f t="shared" si="51"/>
        <v>0</v>
      </c>
      <c r="BQ37" s="149">
        <f t="shared" si="51"/>
        <v>0</v>
      </c>
      <c r="BR37" s="149">
        <f t="shared" si="51"/>
        <v>0</v>
      </c>
      <c r="BS37" s="149">
        <f t="shared" si="51"/>
        <v>225</v>
      </c>
    </row>
    <row r="38" spans="1:71" s="39" customFormat="1" x14ac:dyDescent="0.25">
      <c r="A38" s="6"/>
      <c r="B38" s="6" t="s">
        <v>299</v>
      </c>
      <c r="C38" s="6">
        <f>COUNT(C29:C36)</f>
        <v>8</v>
      </c>
      <c r="D38" s="6"/>
      <c r="E38" s="6">
        <f>SUM(E28:E36)</f>
        <v>310</v>
      </c>
      <c r="F38" s="6">
        <f>SUM(F28:F36)</f>
        <v>318</v>
      </c>
      <c r="G38" s="38">
        <f>$BS37/F38</f>
        <v>0.70754716981132071</v>
      </c>
      <c r="H38" s="149">
        <f>SUM(H28:H36)</f>
        <v>217</v>
      </c>
      <c r="I38" s="149">
        <f>SUM(I28:I36)</f>
        <v>221</v>
      </c>
      <c r="J38" s="149">
        <f>SUM(J28:J36)</f>
        <v>4</v>
      </c>
      <c r="K38" s="6"/>
      <c r="L38" s="6"/>
      <c r="M38" s="6"/>
      <c r="N38" s="6"/>
      <c r="O38" s="6"/>
      <c r="P38" s="38">
        <f>P37/F38</f>
        <v>0.6823899371069182</v>
      </c>
      <c r="Q38" s="6"/>
      <c r="R38" s="6">
        <f>M37+R37</f>
        <v>0</v>
      </c>
      <c r="S38" s="6">
        <f>N37+S37</f>
        <v>0</v>
      </c>
      <c r="T38" s="6">
        <f>O37+T37</f>
        <v>0</v>
      </c>
      <c r="U38" s="38">
        <f>U37/F38</f>
        <v>0.68553459119496851</v>
      </c>
      <c r="V38" s="6"/>
      <c r="W38" s="6">
        <f>R38+W37</f>
        <v>1</v>
      </c>
      <c r="X38" s="6">
        <f>S38+X37</f>
        <v>2</v>
      </c>
      <c r="Y38" s="6">
        <f>T38+Y37</f>
        <v>4</v>
      </c>
      <c r="Z38" s="38">
        <f>Z37/F38</f>
        <v>0.70754716981132071</v>
      </c>
      <c r="AA38" s="6"/>
      <c r="AB38" s="6">
        <f>W38+AB37</f>
        <v>1</v>
      </c>
      <c r="AC38" s="6">
        <f>X38+AC37</f>
        <v>2</v>
      </c>
      <c r="AD38" s="6">
        <f>Y38+AD37</f>
        <v>4</v>
      </c>
      <c r="AE38" s="38">
        <f>AE37/F38</f>
        <v>0.70754716981132071</v>
      </c>
      <c r="AF38" s="6"/>
      <c r="AG38" s="6">
        <f>AB38+AG37</f>
        <v>1</v>
      </c>
      <c r="AH38" s="6">
        <f>AC38+AH37</f>
        <v>2</v>
      </c>
      <c r="AI38" s="6">
        <f>AD38+AI37</f>
        <v>4</v>
      </c>
      <c r="AJ38" s="38">
        <f>AJ37/F38</f>
        <v>0.70754716981132071</v>
      </c>
      <c r="AK38" s="6"/>
      <c r="AL38" s="6">
        <f>AG38+AL37</f>
        <v>1</v>
      </c>
      <c r="AM38" s="6">
        <f>AH38+AM37</f>
        <v>2</v>
      </c>
      <c r="AN38" s="6">
        <f>AI38+AN37</f>
        <v>4</v>
      </c>
      <c r="AO38" s="38">
        <f>AO37/F38</f>
        <v>0.70754716981132071</v>
      </c>
      <c r="AP38" s="6"/>
      <c r="AQ38" s="6">
        <f>AL38+AQ37</f>
        <v>1</v>
      </c>
      <c r="AR38" s="6">
        <f>AM38+AR37</f>
        <v>2</v>
      </c>
      <c r="AS38" s="6">
        <f>AN38+AS37</f>
        <v>4</v>
      </c>
      <c r="AT38" s="38">
        <f>AT37/F38</f>
        <v>0.70754716981132071</v>
      </c>
      <c r="AU38" s="6"/>
      <c r="AV38" s="6">
        <f>AQ38+AV37</f>
        <v>1</v>
      </c>
      <c r="AW38" s="6">
        <f>AR38+AW37</f>
        <v>2</v>
      </c>
      <c r="AX38" s="6">
        <f>AS38+AX37</f>
        <v>4</v>
      </c>
      <c r="AY38" s="38">
        <f>AY37/F38</f>
        <v>0.70754716981132071</v>
      </c>
      <c r="AZ38" s="6"/>
      <c r="BA38" s="6">
        <f>AV38+BA37</f>
        <v>1</v>
      </c>
      <c r="BB38" s="6">
        <f>AW38+BB37</f>
        <v>2</v>
      </c>
      <c r="BC38" s="6">
        <f>AX38+BC37</f>
        <v>4</v>
      </c>
      <c r="BD38" s="38">
        <f>BD37/F38</f>
        <v>0.70754716981132071</v>
      </c>
      <c r="BE38" s="6"/>
      <c r="BF38" s="6">
        <f>BA38+BF37</f>
        <v>1</v>
      </c>
      <c r="BG38" s="6">
        <f>BB38+BG37</f>
        <v>2</v>
      </c>
      <c r="BH38" s="6">
        <f>BC38+BH37</f>
        <v>4</v>
      </c>
      <c r="BI38" s="38">
        <f>BI37/F38</f>
        <v>0.70754716981132071</v>
      </c>
      <c r="BJ38" s="6"/>
      <c r="BK38" s="6">
        <f>BF38+BK37</f>
        <v>1</v>
      </c>
      <c r="BL38" s="6">
        <f>BG38+BL37</f>
        <v>2</v>
      </c>
      <c r="BM38" s="6">
        <f>BH38+BM37</f>
        <v>4</v>
      </c>
      <c r="BN38" s="38">
        <f>BN37/F38</f>
        <v>0.70754716981132071</v>
      </c>
      <c r="BO38" s="6"/>
      <c r="BP38" s="6">
        <f>BK38+BP37</f>
        <v>1</v>
      </c>
      <c r="BQ38" s="6">
        <f>BL38+BQ37</f>
        <v>2</v>
      </c>
      <c r="BR38" s="6">
        <f>BM38+BR37</f>
        <v>4</v>
      </c>
      <c r="BS38" s="38">
        <f>BS37/F38</f>
        <v>0.70754716981132071</v>
      </c>
    </row>
    <row r="39" spans="1:71" s="39" customFormat="1" x14ac:dyDescent="0.25">
      <c r="H39" s="161"/>
      <c r="I39" s="161"/>
      <c r="J39" s="161"/>
    </row>
    <row r="40" spans="1:71" s="39" customFormat="1" x14ac:dyDescent="0.25">
      <c r="A40" s="37" t="s">
        <v>326</v>
      </c>
      <c r="B40" s="6" t="s">
        <v>142</v>
      </c>
      <c r="C40" s="6"/>
      <c r="D40" s="6"/>
      <c r="E40" s="88">
        <v>113</v>
      </c>
      <c r="F40" s="6">
        <f>IF(B40="MAL",E40,IF(E40&gt;=11,E40+variables!$B$1,11))</f>
        <v>113</v>
      </c>
      <c r="G40" s="38">
        <f>BS40/F40</f>
        <v>1</v>
      </c>
      <c r="H40" s="149">
        <v>113</v>
      </c>
      <c r="I40" s="149">
        <f t="shared" ref="I40:I56" si="52">+H40+J40</f>
        <v>113</v>
      </c>
      <c r="J40" s="164"/>
      <c r="K40" s="16">
        <v>2017</v>
      </c>
      <c r="L40" s="16">
        <v>2017</v>
      </c>
      <c r="M40" s="16"/>
      <c r="N40" s="16"/>
      <c r="O40" s="16"/>
      <c r="P40" s="149">
        <f>+H40</f>
        <v>113</v>
      </c>
      <c r="Q40" s="89"/>
      <c r="R40" s="16"/>
      <c r="S40" s="16"/>
      <c r="T40" s="16"/>
      <c r="U40" s="6">
        <f t="shared" ref="U40:U56" si="53">SUM(P40:T40)</f>
        <v>113</v>
      </c>
      <c r="V40" s="16"/>
      <c r="W40" s="16"/>
      <c r="X40" s="16"/>
      <c r="Y40" s="16"/>
      <c r="Z40" s="6">
        <f t="shared" ref="Z40:Z56" si="54">SUM(U40:Y40)</f>
        <v>113</v>
      </c>
      <c r="AA40" s="16"/>
      <c r="AB40" s="16"/>
      <c r="AC40" s="16"/>
      <c r="AD40" s="16"/>
      <c r="AE40" s="6">
        <f t="shared" ref="AE40:AE56" si="55">SUM(Z40:AD40)</f>
        <v>113</v>
      </c>
      <c r="AF40" s="16"/>
      <c r="AG40" s="16"/>
      <c r="AH40" s="16"/>
      <c r="AI40" s="16"/>
      <c r="AJ40" s="6">
        <f t="shared" ref="AJ40:AJ56" si="56">SUM(AE40:AI40)</f>
        <v>113</v>
      </c>
      <c r="AK40" s="16"/>
      <c r="AL40" s="16"/>
      <c r="AM40" s="16"/>
      <c r="AN40" s="16"/>
      <c r="AO40" s="6">
        <f t="shared" ref="AO40:AO56" si="57">SUM(AJ40:AN40)</f>
        <v>113</v>
      </c>
      <c r="AP40" s="16"/>
      <c r="AQ40" s="16"/>
      <c r="AR40" s="16"/>
      <c r="AS40" s="16"/>
      <c r="AT40" s="6">
        <f t="shared" ref="AT40:AT56" si="58">SUM(AO40:AS40)</f>
        <v>113</v>
      </c>
      <c r="AU40" s="16"/>
      <c r="AV40" s="16"/>
      <c r="AW40" s="16"/>
      <c r="AX40" s="16"/>
      <c r="AY40" s="6">
        <f t="shared" ref="AY40:AY56" si="59">SUM(AT40:AX40)</f>
        <v>113</v>
      </c>
      <c r="AZ40" s="16"/>
      <c r="BA40" s="16"/>
      <c r="BB40" s="16"/>
      <c r="BC40" s="16"/>
      <c r="BD40" s="6">
        <f t="shared" ref="BD40:BD56" si="60">SUM(AY40:BC40)</f>
        <v>113</v>
      </c>
      <c r="BE40" s="16"/>
      <c r="BF40" s="16"/>
      <c r="BG40" s="16"/>
      <c r="BH40" s="16"/>
      <c r="BI40" s="6">
        <f t="shared" ref="BI40:BI56" si="61">SUM(BD40:BH40)</f>
        <v>113</v>
      </c>
      <c r="BJ40" s="16"/>
      <c r="BK40" s="16"/>
      <c r="BL40" s="16"/>
      <c r="BM40" s="16"/>
      <c r="BN40" s="6">
        <f t="shared" ref="BN40:BN56" si="62">SUM(BI40:BM40)</f>
        <v>113</v>
      </c>
      <c r="BO40" s="16"/>
      <c r="BP40" s="16"/>
      <c r="BQ40" s="16"/>
      <c r="BR40" s="16"/>
      <c r="BS40" s="6">
        <f t="shared" ref="BS40:BS56" si="63">SUM(BN40:BR40)</f>
        <v>113</v>
      </c>
    </row>
    <row r="41" spans="1:71" s="39" customFormat="1" x14ac:dyDescent="0.25">
      <c r="A41" s="37"/>
      <c r="B41" s="6" t="s">
        <v>108</v>
      </c>
      <c r="C41" s="24">
        <v>2</v>
      </c>
      <c r="D41" s="24">
        <v>246</v>
      </c>
      <c r="E41" s="6">
        <v>37</v>
      </c>
      <c r="F41" s="6">
        <f>IF(B41="MAL",E41,IF(E41&gt;=11,E41+variables!$B$1,11))</f>
        <v>38</v>
      </c>
      <c r="G41" s="38">
        <f t="shared" ref="G41:G56" si="64">$BS41/F41</f>
        <v>0.34210526315789475</v>
      </c>
      <c r="H41" s="149">
        <v>13</v>
      </c>
      <c r="I41" s="149">
        <f t="shared" si="52"/>
        <v>13</v>
      </c>
      <c r="J41" s="164"/>
      <c r="K41" s="16">
        <v>2017</v>
      </c>
      <c r="L41" s="16">
        <v>2017</v>
      </c>
      <c r="M41" s="16"/>
      <c r="N41" s="16"/>
      <c r="O41" s="16"/>
      <c r="P41" s="149">
        <f>SUM(M41:O41)+H41</f>
        <v>13</v>
      </c>
      <c r="Q41" s="89"/>
      <c r="R41" s="16"/>
      <c r="S41" s="16"/>
      <c r="T41" s="16"/>
      <c r="U41" s="6">
        <f t="shared" si="53"/>
        <v>13</v>
      </c>
      <c r="V41" s="16"/>
      <c r="W41" s="16"/>
      <c r="X41" s="16"/>
      <c r="Y41" s="16"/>
      <c r="Z41" s="6">
        <f t="shared" si="54"/>
        <v>13</v>
      </c>
      <c r="AA41" s="16"/>
      <c r="AB41" s="16"/>
      <c r="AC41" s="16"/>
      <c r="AD41" s="16"/>
      <c r="AE41" s="6">
        <f t="shared" si="55"/>
        <v>13</v>
      </c>
      <c r="AF41" s="16"/>
      <c r="AG41" s="16"/>
      <c r="AH41" s="16"/>
      <c r="AI41" s="16"/>
      <c r="AJ41" s="6">
        <f t="shared" si="56"/>
        <v>13</v>
      </c>
      <c r="AK41" s="16"/>
      <c r="AL41" s="16"/>
      <c r="AM41" s="16"/>
      <c r="AN41" s="16"/>
      <c r="AO41" s="6">
        <f t="shared" si="57"/>
        <v>13</v>
      </c>
      <c r="AP41" s="16"/>
      <c r="AQ41" s="16"/>
      <c r="AR41" s="16"/>
      <c r="AS41" s="16"/>
      <c r="AT41" s="6">
        <f t="shared" si="58"/>
        <v>13</v>
      </c>
      <c r="AU41" s="16"/>
      <c r="AV41" s="16"/>
      <c r="AW41" s="16"/>
      <c r="AX41" s="16"/>
      <c r="AY41" s="6">
        <f t="shared" si="59"/>
        <v>13</v>
      </c>
      <c r="AZ41" s="16"/>
      <c r="BA41" s="16"/>
      <c r="BB41" s="16"/>
      <c r="BC41" s="16"/>
      <c r="BD41" s="6">
        <f t="shared" si="60"/>
        <v>13</v>
      </c>
      <c r="BE41" s="16"/>
      <c r="BF41" s="16"/>
      <c r="BG41" s="16"/>
      <c r="BH41" s="16"/>
      <c r="BI41" s="6">
        <f t="shared" si="61"/>
        <v>13</v>
      </c>
      <c r="BJ41" s="16"/>
      <c r="BK41" s="16"/>
      <c r="BL41" s="16"/>
      <c r="BM41" s="16"/>
      <c r="BN41" s="6">
        <f t="shared" si="62"/>
        <v>13</v>
      </c>
      <c r="BO41" s="16"/>
      <c r="BP41" s="16"/>
      <c r="BQ41" s="16"/>
      <c r="BR41" s="16"/>
      <c r="BS41" s="6">
        <f t="shared" si="63"/>
        <v>13</v>
      </c>
    </row>
    <row r="42" spans="1:71" s="39" customFormat="1" x14ac:dyDescent="0.25">
      <c r="A42" s="37"/>
      <c r="B42" s="6" t="s">
        <v>109</v>
      </c>
      <c r="C42" s="24">
        <v>3</v>
      </c>
      <c r="D42" s="24">
        <v>2766</v>
      </c>
      <c r="E42" s="6">
        <v>21</v>
      </c>
      <c r="F42" s="6">
        <f>IF(B42="MAL",E42,IF(E42&gt;=11,E42+variables!$B$1,11))</f>
        <v>22</v>
      </c>
      <c r="G42" s="38">
        <f t="shared" si="64"/>
        <v>0.68181818181818177</v>
      </c>
      <c r="H42" s="149">
        <v>15</v>
      </c>
      <c r="I42" s="149">
        <f t="shared" si="52"/>
        <v>15</v>
      </c>
      <c r="J42" s="164"/>
      <c r="K42" s="16">
        <v>2017</v>
      </c>
      <c r="L42" s="16">
        <v>2017</v>
      </c>
      <c r="M42" s="16"/>
      <c r="N42" s="16"/>
      <c r="O42" s="16"/>
      <c r="P42" s="149">
        <f t="shared" ref="P42:P56" si="65">SUM(M42:O42)+H42</f>
        <v>15</v>
      </c>
      <c r="Q42" s="89"/>
      <c r="R42" s="16"/>
      <c r="S42" s="16"/>
      <c r="T42" s="16"/>
      <c r="U42" s="6">
        <f t="shared" si="53"/>
        <v>15</v>
      </c>
      <c r="V42" s="16"/>
      <c r="W42" s="16"/>
      <c r="X42" s="16"/>
      <c r="Y42" s="16"/>
      <c r="Z42" s="6">
        <f t="shared" si="54"/>
        <v>15</v>
      </c>
      <c r="AA42" s="16"/>
      <c r="AB42" s="16"/>
      <c r="AC42" s="16"/>
      <c r="AD42" s="16"/>
      <c r="AE42" s="6">
        <f t="shared" si="55"/>
        <v>15</v>
      </c>
      <c r="AF42" s="16"/>
      <c r="AG42" s="16"/>
      <c r="AH42" s="16"/>
      <c r="AI42" s="16"/>
      <c r="AJ42" s="6">
        <f t="shared" si="56"/>
        <v>15</v>
      </c>
      <c r="AK42" s="16"/>
      <c r="AL42" s="16"/>
      <c r="AM42" s="16"/>
      <c r="AN42" s="16"/>
      <c r="AO42" s="6">
        <f t="shared" si="57"/>
        <v>15</v>
      </c>
      <c r="AP42" s="16"/>
      <c r="AQ42" s="16"/>
      <c r="AR42" s="16"/>
      <c r="AS42" s="16"/>
      <c r="AT42" s="6">
        <f t="shared" si="58"/>
        <v>15</v>
      </c>
      <c r="AU42" s="16"/>
      <c r="AV42" s="16"/>
      <c r="AW42" s="16"/>
      <c r="AX42" s="16"/>
      <c r="AY42" s="6">
        <f t="shared" si="59"/>
        <v>15</v>
      </c>
      <c r="AZ42" s="16"/>
      <c r="BA42" s="16"/>
      <c r="BB42" s="16"/>
      <c r="BC42" s="16"/>
      <c r="BD42" s="6">
        <f t="shared" si="60"/>
        <v>15</v>
      </c>
      <c r="BE42" s="16"/>
      <c r="BF42" s="16"/>
      <c r="BG42" s="16"/>
      <c r="BH42" s="16"/>
      <c r="BI42" s="6">
        <f t="shared" si="61"/>
        <v>15</v>
      </c>
      <c r="BJ42" s="16"/>
      <c r="BK42" s="16"/>
      <c r="BL42" s="16"/>
      <c r="BM42" s="16"/>
      <c r="BN42" s="6">
        <f t="shared" si="62"/>
        <v>15</v>
      </c>
      <c r="BO42" s="16"/>
      <c r="BP42" s="16"/>
      <c r="BQ42" s="16"/>
      <c r="BR42" s="16"/>
      <c r="BS42" s="6">
        <f t="shared" si="63"/>
        <v>15</v>
      </c>
    </row>
    <row r="43" spans="1:71" s="39" customFormat="1" x14ac:dyDescent="0.25">
      <c r="A43" s="37"/>
      <c r="B43" s="6" t="s">
        <v>398</v>
      </c>
      <c r="C43" s="24">
        <v>5</v>
      </c>
      <c r="D43" s="24">
        <v>137</v>
      </c>
      <c r="E43" s="6">
        <v>21</v>
      </c>
      <c r="F43" s="6">
        <f>IF(B43="MAL",E43,IF(E43&gt;=11,E43+variables!$B$1,11))</f>
        <v>22</v>
      </c>
      <c r="G43" s="38">
        <f t="shared" si="64"/>
        <v>0.86363636363636365</v>
      </c>
      <c r="H43" s="149">
        <v>18</v>
      </c>
      <c r="I43" s="149">
        <f t="shared" si="52"/>
        <v>18</v>
      </c>
      <c r="J43" s="164"/>
      <c r="K43" s="16">
        <v>2017</v>
      </c>
      <c r="L43" s="16">
        <v>2017</v>
      </c>
      <c r="M43" s="16"/>
      <c r="N43" s="16"/>
      <c r="O43" s="16"/>
      <c r="P43" s="149">
        <f t="shared" si="65"/>
        <v>18</v>
      </c>
      <c r="Q43" s="89"/>
      <c r="R43" s="16"/>
      <c r="S43" s="16"/>
      <c r="T43" s="16">
        <v>1</v>
      </c>
      <c r="U43" s="6">
        <f t="shared" si="53"/>
        <v>19</v>
      </c>
      <c r="V43" s="16"/>
      <c r="W43" s="16"/>
      <c r="X43" s="16"/>
      <c r="Y43" s="16"/>
      <c r="Z43" s="6">
        <f t="shared" si="54"/>
        <v>19</v>
      </c>
      <c r="AA43" s="16"/>
      <c r="AB43" s="16"/>
      <c r="AC43" s="16"/>
      <c r="AD43" s="16"/>
      <c r="AE43" s="6">
        <f t="shared" si="55"/>
        <v>19</v>
      </c>
      <c r="AF43" s="16"/>
      <c r="AG43" s="16"/>
      <c r="AH43" s="16"/>
      <c r="AI43" s="16"/>
      <c r="AJ43" s="6">
        <f t="shared" si="56"/>
        <v>19</v>
      </c>
      <c r="AK43" s="16"/>
      <c r="AL43" s="16"/>
      <c r="AM43" s="16"/>
      <c r="AN43" s="16"/>
      <c r="AO43" s="6">
        <f t="shared" si="57"/>
        <v>19</v>
      </c>
      <c r="AP43" s="16"/>
      <c r="AQ43" s="16"/>
      <c r="AR43" s="16"/>
      <c r="AS43" s="16"/>
      <c r="AT43" s="6">
        <f t="shared" si="58"/>
        <v>19</v>
      </c>
      <c r="AU43" s="16"/>
      <c r="AV43" s="16"/>
      <c r="AW43" s="16"/>
      <c r="AX43" s="16"/>
      <c r="AY43" s="6">
        <f t="shared" si="59"/>
        <v>19</v>
      </c>
      <c r="AZ43" s="16"/>
      <c r="BA43" s="16"/>
      <c r="BB43" s="16"/>
      <c r="BC43" s="16"/>
      <c r="BD43" s="6">
        <f t="shared" si="60"/>
        <v>19</v>
      </c>
      <c r="BE43" s="16"/>
      <c r="BF43" s="16"/>
      <c r="BG43" s="16"/>
      <c r="BH43" s="16"/>
      <c r="BI43" s="6">
        <f t="shared" si="61"/>
        <v>19</v>
      </c>
      <c r="BJ43" s="16"/>
      <c r="BK43" s="16"/>
      <c r="BL43" s="16"/>
      <c r="BM43" s="16"/>
      <c r="BN43" s="6">
        <f t="shared" si="62"/>
        <v>19</v>
      </c>
      <c r="BO43" s="16"/>
      <c r="BP43" s="16"/>
      <c r="BQ43" s="16"/>
      <c r="BR43" s="16"/>
      <c r="BS43" s="6">
        <f t="shared" si="63"/>
        <v>19</v>
      </c>
    </row>
    <row r="44" spans="1:71" s="39" customFormat="1" x14ac:dyDescent="0.25">
      <c r="A44" s="37"/>
      <c r="B44" s="6" t="s">
        <v>341</v>
      </c>
      <c r="C44" s="24">
        <v>11</v>
      </c>
      <c r="D44" s="24">
        <v>6316</v>
      </c>
      <c r="E44" s="6">
        <v>33</v>
      </c>
      <c r="F44" s="6">
        <f>IF(B44="MAL",E44,IF(E44&gt;=11,E44+variables!$B$1,11))</f>
        <v>34</v>
      </c>
      <c r="G44" s="38">
        <f t="shared" si="64"/>
        <v>0.76470588235294112</v>
      </c>
      <c r="H44" s="149">
        <v>26</v>
      </c>
      <c r="I44" s="149">
        <f t="shared" si="52"/>
        <v>26</v>
      </c>
      <c r="J44" s="164"/>
      <c r="K44" s="16">
        <v>2017</v>
      </c>
      <c r="L44" s="16">
        <v>2017</v>
      </c>
      <c r="M44" s="16"/>
      <c r="N44" s="16"/>
      <c r="O44" s="16"/>
      <c r="P44" s="149">
        <f t="shared" si="65"/>
        <v>26</v>
      </c>
      <c r="Q44" s="89"/>
      <c r="R44" s="16"/>
      <c r="S44" s="16"/>
      <c r="T44" s="16"/>
      <c r="U44" s="6">
        <f t="shared" si="53"/>
        <v>26</v>
      </c>
      <c r="V44" s="16"/>
      <c r="W44" s="16"/>
      <c r="X44" s="16"/>
      <c r="Y44" s="16"/>
      <c r="Z44" s="6">
        <f t="shared" si="54"/>
        <v>26</v>
      </c>
      <c r="AA44" s="16"/>
      <c r="AB44" s="16"/>
      <c r="AC44" s="16"/>
      <c r="AD44" s="16"/>
      <c r="AE44" s="6">
        <f t="shared" si="55"/>
        <v>26</v>
      </c>
      <c r="AF44" s="16"/>
      <c r="AG44" s="16"/>
      <c r="AH44" s="16"/>
      <c r="AI44" s="16"/>
      <c r="AJ44" s="6">
        <f t="shared" si="56"/>
        <v>26</v>
      </c>
      <c r="AK44" s="16"/>
      <c r="AL44" s="16"/>
      <c r="AM44" s="16"/>
      <c r="AN44" s="16"/>
      <c r="AO44" s="6">
        <f t="shared" si="57"/>
        <v>26</v>
      </c>
      <c r="AP44" s="16"/>
      <c r="AQ44" s="16"/>
      <c r="AR44" s="16"/>
      <c r="AS44" s="16"/>
      <c r="AT44" s="6">
        <f t="shared" si="58"/>
        <v>26</v>
      </c>
      <c r="AU44" s="16"/>
      <c r="AV44" s="16"/>
      <c r="AW44" s="16"/>
      <c r="AX44" s="16"/>
      <c r="AY44" s="6">
        <f t="shared" si="59"/>
        <v>26</v>
      </c>
      <c r="AZ44" s="16"/>
      <c r="BA44" s="16"/>
      <c r="BB44" s="16"/>
      <c r="BC44" s="16"/>
      <c r="BD44" s="6">
        <f t="shared" si="60"/>
        <v>26</v>
      </c>
      <c r="BE44" s="16"/>
      <c r="BF44" s="16"/>
      <c r="BG44" s="16"/>
      <c r="BH44" s="16"/>
      <c r="BI44" s="6">
        <f t="shared" si="61"/>
        <v>26</v>
      </c>
      <c r="BJ44" s="16"/>
      <c r="BK44" s="16"/>
      <c r="BL44" s="16"/>
      <c r="BM44" s="16"/>
      <c r="BN44" s="6">
        <f t="shared" si="62"/>
        <v>26</v>
      </c>
      <c r="BO44" s="16"/>
      <c r="BP44" s="16"/>
      <c r="BQ44" s="16"/>
      <c r="BR44" s="16"/>
      <c r="BS44" s="6">
        <f t="shared" si="63"/>
        <v>26</v>
      </c>
    </row>
    <row r="45" spans="1:71" s="39" customFormat="1" x14ac:dyDescent="0.25">
      <c r="A45" s="37"/>
      <c r="B45" s="31" t="s">
        <v>342</v>
      </c>
      <c r="C45" s="24">
        <v>15</v>
      </c>
      <c r="D45" s="24">
        <v>425</v>
      </c>
      <c r="E45" s="6">
        <v>24</v>
      </c>
      <c r="F45" s="6">
        <f>IF(B45="MAL",E45,IF(E45&gt;=11,E45+variables!$B$1,11))</f>
        <v>25</v>
      </c>
      <c r="G45" s="38">
        <f t="shared" si="64"/>
        <v>0.92</v>
      </c>
      <c r="H45" s="149">
        <v>17</v>
      </c>
      <c r="I45" s="149">
        <f t="shared" si="52"/>
        <v>17</v>
      </c>
      <c r="J45" s="164"/>
      <c r="K45" s="16">
        <v>2017</v>
      </c>
      <c r="L45" s="16">
        <v>2017</v>
      </c>
      <c r="M45" s="16"/>
      <c r="N45" s="16"/>
      <c r="O45" s="16"/>
      <c r="P45" s="149">
        <f t="shared" si="65"/>
        <v>17</v>
      </c>
      <c r="Q45" s="89"/>
      <c r="R45" s="16"/>
      <c r="S45" s="16"/>
      <c r="T45" s="16"/>
      <c r="U45" s="6">
        <f t="shared" si="53"/>
        <v>17</v>
      </c>
      <c r="V45" s="16"/>
      <c r="W45" s="16"/>
      <c r="X45" s="16">
        <v>6</v>
      </c>
      <c r="Y45" s="16"/>
      <c r="Z45" s="6">
        <f t="shared" si="54"/>
        <v>23</v>
      </c>
      <c r="AA45" s="16"/>
      <c r="AB45" s="16"/>
      <c r="AC45" s="16"/>
      <c r="AD45" s="16"/>
      <c r="AE45" s="6">
        <f t="shared" si="55"/>
        <v>23</v>
      </c>
      <c r="AF45" s="16"/>
      <c r="AG45" s="16"/>
      <c r="AH45" s="16"/>
      <c r="AI45" s="16"/>
      <c r="AJ45" s="6">
        <f t="shared" si="56"/>
        <v>23</v>
      </c>
      <c r="AK45" s="16"/>
      <c r="AL45" s="16"/>
      <c r="AM45" s="16"/>
      <c r="AN45" s="16"/>
      <c r="AO45" s="6">
        <f t="shared" si="57"/>
        <v>23</v>
      </c>
      <c r="AP45" s="16"/>
      <c r="AQ45" s="16"/>
      <c r="AR45" s="16"/>
      <c r="AS45" s="16"/>
      <c r="AT45" s="6">
        <f t="shared" si="58"/>
        <v>23</v>
      </c>
      <c r="AU45" s="16"/>
      <c r="AV45" s="16"/>
      <c r="AW45" s="16"/>
      <c r="AX45" s="16"/>
      <c r="AY45" s="6">
        <f t="shared" si="59"/>
        <v>23</v>
      </c>
      <c r="AZ45" s="16"/>
      <c r="BA45" s="16"/>
      <c r="BB45" s="16"/>
      <c r="BC45" s="16"/>
      <c r="BD45" s="6">
        <f t="shared" si="60"/>
        <v>23</v>
      </c>
      <c r="BE45" s="16"/>
      <c r="BF45" s="16"/>
      <c r="BG45" s="16"/>
      <c r="BH45" s="16"/>
      <c r="BI45" s="6">
        <f t="shared" si="61"/>
        <v>23</v>
      </c>
      <c r="BJ45" s="16"/>
      <c r="BK45" s="16"/>
      <c r="BL45" s="16"/>
      <c r="BM45" s="16"/>
      <c r="BN45" s="6">
        <f t="shared" si="62"/>
        <v>23</v>
      </c>
      <c r="BO45" s="16"/>
      <c r="BP45" s="16"/>
      <c r="BQ45" s="16"/>
      <c r="BR45" s="16"/>
      <c r="BS45" s="6">
        <f t="shared" si="63"/>
        <v>23</v>
      </c>
    </row>
    <row r="46" spans="1:71" s="39" customFormat="1" x14ac:dyDescent="0.25">
      <c r="A46" s="37"/>
      <c r="B46" s="6" t="s">
        <v>102</v>
      </c>
      <c r="C46" s="24">
        <v>19</v>
      </c>
      <c r="D46" s="24">
        <v>1216</v>
      </c>
      <c r="E46" s="6">
        <v>25</v>
      </c>
      <c r="F46" s="6">
        <f>IF(B46="MAL",E46,IF(E46&gt;=11,E46+variables!$B$1,11))</f>
        <v>26</v>
      </c>
      <c r="G46" s="38">
        <f t="shared" si="64"/>
        <v>0.30769230769230771</v>
      </c>
      <c r="H46" s="149">
        <v>8</v>
      </c>
      <c r="I46" s="149">
        <f t="shared" si="52"/>
        <v>8</v>
      </c>
      <c r="J46" s="164"/>
      <c r="K46" s="16">
        <v>2017</v>
      </c>
      <c r="L46" s="16">
        <v>2017</v>
      </c>
      <c r="M46" s="16"/>
      <c r="N46" s="16"/>
      <c r="O46" s="16"/>
      <c r="P46" s="149">
        <f t="shared" si="65"/>
        <v>8</v>
      </c>
      <c r="Q46" s="89"/>
      <c r="R46" s="16"/>
      <c r="S46" s="16"/>
      <c r="T46" s="16"/>
      <c r="U46" s="6">
        <f>SUM(P46:T46)</f>
        <v>8</v>
      </c>
      <c r="V46" s="16"/>
      <c r="W46" s="16"/>
      <c r="X46" s="16"/>
      <c r="Y46" s="16"/>
      <c r="Z46" s="6">
        <f>SUM(U46:Y46)</f>
        <v>8</v>
      </c>
      <c r="AA46" s="16"/>
      <c r="AB46" s="16"/>
      <c r="AC46" s="16"/>
      <c r="AD46" s="16"/>
      <c r="AE46" s="6">
        <f>SUM(Z46:AD46)</f>
        <v>8</v>
      </c>
      <c r="AF46" s="16"/>
      <c r="AG46" s="16"/>
      <c r="AH46" s="16"/>
      <c r="AI46" s="16"/>
      <c r="AJ46" s="6">
        <f>SUM(AE46:AI46)</f>
        <v>8</v>
      </c>
      <c r="AK46" s="16"/>
      <c r="AL46" s="16"/>
      <c r="AM46" s="16"/>
      <c r="AN46" s="16"/>
      <c r="AO46" s="6">
        <f>SUM(AJ46:AN46)</f>
        <v>8</v>
      </c>
      <c r="AP46" s="16"/>
      <c r="AQ46" s="16"/>
      <c r="AR46" s="16"/>
      <c r="AS46" s="16"/>
      <c r="AT46" s="6">
        <f>SUM(AO46:AS46)</f>
        <v>8</v>
      </c>
      <c r="AU46" s="16"/>
      <c r="AV46" s="16"/>
      <c r="AW46" s="16"/>
      <c r="AX46" s="16"/>
      <c r="AY46" s="6">
        <f>SUM(AT46:AX46)</f>
        <v>8</v>
      </c>
      <c r="AZ46" s="16"/>
      <c r="BA46" s="16"/>
      <c r="BB46" s="16"/>
      <c r="BC46" s="16"/>
      <c r="BD46" s="6">
        <f>SUM(AY46:BC46)</f>
        <v>8</v>
      </c>
      <c r="BE46" s="16"/>
      <c r="BF46" s="16"/>
      <c r="BG46" s="16"/>
      <c r="BH46" s="16"/>
      <c r="BI46" s="6">
        <f>SUM(BD46:BH46)</f>
        <v>8</v>
      </c>
      <c r="BJ46" s="16"/>
      <c r="BK46" s="16"/>
      <c r="BL46" s="16"/>
      <c r="BM46" s="16"/>
      <c r="BN46" s="6">
        <f>SUM(BI46:BM46)</f>
        <v>8</v>
      </c>
      <c r="BO46" s="16"/>
      <c r="BP46" s="16"/>
      <c r="BQ46" s="16"/>
      <c r="BR46" s="16"/>
      <c r="BS46" s="6">
        <f t="shared" si="63"/>
        <v>8</v>
      </c>
    </row>
    <row r="47" spans="1:71" s="39" customFormat="1" x14ac:dyDescent="0.25">
      <c r="A47" s="37"/>
      <c r="B47" s="6" t="s">
        <v>465</v>
      </c>
      <c r="C47" s="24">
        <v>34</v>
      </c>
      <c r="D47" s="24"/>
      <c r="E47" s="6">
        <v>18</v>
      </c>
      <c r="F47" s="6">
        <f>IF(B47="MAL",E47,IF(E47&gt;=11,E47+variables!$B$1,11))</f>
        <v>19</v>
      </c>
      <c r="G47" s="38">
        <f t="shared" si="64"/>
        <v>0.52631578947368418</v>
      </c>
      <c r="H47" s="149">
        <v>10</v>
      </c>
      <c r="I47" s="149">
        <f t="shared" si="52"/>
        <v>10</v>
      </c>
      <c r="J47" s="164"/>
      <c r="K47" s="16">
        <v>2017</v>
      </c>
      <c r="L47" s="16">
        <v>2017</v>
      </c>
      <c r="M47" s="16"/>
      <c r="N47" s="16"/>
      <c r="O47" s="16"/>
      <c r="P47" s="149">
        <f t="shared" si="65"/>
        <v>10</v>
      </c>
      <c r="Q47" s="89"/>
      <c r="R47" s="16"/>
      <c r="S47" s="16"/>
      <c r="T47" s="16"/>
      <c r="U47" s="6">
        <f>SUM(P47:T47)</f>
        <v>10</v>
      </c>
      <c r="V47" s="16"/>
      <c r="W47" s="16"/>
      <c r="X47" s="16"/>
      <c r="Y47" s="16"/>
      <c r="Z47" s="6">
        <f>SUM(U47:Y47)</f>
        <v>10</v>
      </c>
      <c r="AA47" s="16"/>
      <c r="AB47" s="16"/>
      <c r="AC47" s="16"/>
      <c r="AD47" s="16"/>
      <c r="AE47" s="6">
        <f>SUM(Z47:AD47)</f>
        <v>10</v>
      </c>
      <c r="AF47" s="16"/>
      <c r="AG47" s="16"/>
      <c r="AH47" s="16"/>
      <c r="AI47" s="16"/>
      <c r="AJ47" s="6">
        <f>SUM(AE47:AI47)</f>
        <v>10</v>
      </c>
      <c r="AK47" s="16"/>
      <c r="AL47" s="16"/>
      <c r="AM47" s="16"/>
      <c r="AN47" s="16"/>
      <c r="AO47" s="6">
        <f>SUM(AJ47:AN47)</f>
        <v>10</v>
      </c>
      <c r="AP47" s="16"/>
      <c r="AQ47" s="16"/>
      <c r="AR47" s="16"/>
      <c r="AS47" s="16"/>
      <c r="AT47" s="6">
        <f>SUM(AO47:AS47)</f>
        <v>10</v>
      </c>
      <c r="AU47" s="16"/>
      <c r="AV47" s="16"/>
      <c r="AW47" s="16"/>
      <c r="AX47" s="16"/>
      <c r="AY47" s="6">
        <f>SUM(AT47:AX47)</f>
        <v>10</v>
      </c>
      <c r="AZ47" s="16"/>
      <c r="BA47" s="16"/>
      <c r="BB47" s="16"/>
      <c r="BC47" s="16"/>
      <c r="BD47" s="6">
        <f>SUM(AY47:BC47)</f>
        <v>10</v>
      </c>
      <c r="BE47" s="16"/>
      <c r="BF47" s="16"/>
      <c r="BG47" s="16"/>
      <c r="BH47" s="16"/>
      <c r="BI47" s="6">
        <f>SUM(BD47:BH47)</f>
        <v>10</v>
      </c>
      <c r="BJ47" s="16"/>
      <c r="BK47" s="16"/>
      <c r="BL47" s="16"/>
      <c r="BM47" s="16"/>
      <c r="BN47" s="6">
        <f>SUM(BI47:BM47)</f>
        <v>10</v>
      </c>
      <c r="BO47" s="16"/>
      <c r="BP47" s="16"/>
      <c r="BQ47" s="16"/>
      <c r="BR47" s="16"/>
      <c r="BS47" s="6">
        <f t="shared" si="63"/>
        <v>10</v>
      </c>
    </row>
    <row r="48" spans="1:71" s="39" customFormat="1" x14ac:dyDescent="0.25">
      <c r="A48" s="37"/>
      <c r="B48" s="6" t="s">
        <v>187</v>
      </c>
      <c r="C48" s="24">
        <v>42</v>
      </c>
      <c r="D48" s="24">
        <v>2793</v>
      </c>
      <c r="E48" s="6">
        <v>28</v>
      </c>
      <c r="F48" s="6">
        <f>IF(B48="MAL",E48,IF(E48&gt;=11,E48+variables!$B$1,11))</f>
        <v>29</v>
      </c>
      <c r="G48" s="38">
        <f t="shared" si="64"/>
        <v>0.96551724137931039</v>
      </c>
      <c r="H48" s="149">
        <v>10</v>
      </c>
      <c r="I48" s="149">
        <f t="shared" si="52"/>
        <v>10</v>
      </c>
      <c r="J48" s="164"/>
      <c r="K48" s="16">
        <v>2017</v>
      </c>
      <c r="L48" s="16">
        <v>2017</v>
      </c>
      <c r="M48" s="16"/>
      <c r="N48" s="16"/>
      <c r="O48" s="16"/>
      <c r="P48" s="149">
        <f t="shared" si="65"/>
        <v>10</v>
      </c>
      <c r="Q48" s="89"/>
      <c r="R48" s="16"/>
      <c r="S48" s="16"/>
      <c r="T48" s="16"/>
      <c r="U48" s="6">
        <f>SUM(P48:T48)</f>
        <v>10</v>
      </c>
      <c r="V48" s="16"/>
      <c r="W48" s="16"/>
      <c r="X48" s="16">
        <v>18</v>
      </c>
      <c r="Y48" s="16"/>
      <c r="Z48" s="6">
        <f>SUM(U48:Y48)</f>
        <v>28</v>
      </c>
      <c r="AA48" s="16"/>
      <c r="AB48" s="16"/>
      <c r="AC48" s="16"/>
      <c r="AD48" s="16"/>
      <c r="AE48" s="6">
        <f>SUM(Z48:AD48)</f>
        <v>28</v>
      </c>
      <c r="AF48" s="16"/>
      <c r="AG48" s="16"/>
      <c r="AH48" s="16"/>
      <c r="AI48" s="16"/>
      <c r="AJ48" s="6">
        <f>SUM(AE48:AI48)</f>
        <v>28</v>
      </c>
      <c r="AK48" s="16"/>
      <c r="AL48" s="16"/>
      <c r="AM48" s="16"/>
      <c r="AN48" s="16"/>
      <c r="AO48" s="6">
        <f>SUM(AJ48:AN48)</f>
        <v>28</v>
      </c>
      <c r="AP48" s="16"/>
      <c r="AQ48" s="16"/>
      <c r="AR48" s="16"/>
      <c r="AS48" s="16"/>
      <c r="AT48" s="6">
        <f>SUM(AO48:AS48)</f>
        <v>28</v>
      </c>
      <c r="AU48" s="16"/>
      <c r="AV48" s="16"/>
      <c r="AW48" s="16"/>
      <c r="AX48" s="16"/>
      <c r="AY48" s="6">
        <f>SUM(AT48:AX48)</f>
        <v>28</v>
      </c>
      <c r="AZ48" s="16"/>
      <c r="BA48" s="16"/>
      <c r="BB48" s="16"/>
      <c r="BC48" s="16"/>
      <c r="BD48" s="6">
        <f>SUM(AY48:BC48)</f>
        <v>28</v>
      </c>
      <c r="BE48" s="16"/>
      <c r="BF48" s="16"/>
      <c r="BG48" s="16"/>
      <c r="BH48" s="16"/>
      <c r="BI48" s="6">
        <f>SUM(BD48:BH48)</f>
        <v>28</v>
      </c>
      <c r="BJ48" s="16"/>
      <c r="BK48" s="16"/>
      <c r="BL48" s="16"/>
      <c r="BM48" s="16"/>
      <c r="BN48" s="6">
        <f>SUM(BI48:BM48)</f>
        <v>28</v>
      </c>
      <c r="BO48" s="16"/>
      <c r="BP48" s="16"/>
      <c r="BQ48" s="16"/>
      <c r="BR48" s="16"/>
      <c r="BS48" s="6">
        <f t="shared" si="63"/>
        <v>28</v>
      </c>
    </row>
    <row r="49" spans="1:71" s="39" customFormat="1" x14ac:dyDescent="0.25">
      <c r="A49" s="37"/>
      <c r="B49" s="31" t="s">
        <v>309</v>
      </c>
      <c r="C49" s="24">
        <v>45</v>
      </c>
      <c r="D49" s="24">
        <v>8663</v>
      </c>
      <c r="E49" s="27">
        <v>10</v>
      </c>
      <c r="F49" s="6">
        <f>IF(B49="MAL",E49,IF(E49&gt;=11,E49+variables!$B$1,11))</f>
        <v>11</v>
      </c>
      <c r="G49" s="38">
        <f t="shared" si="64"/>
        <v>0.27272727272727271</v>
      </c>
      <c r="H49" s="149">
        <v>3</v>
      </c>
      <c r="I49" s="149">
        <f t="shared" si="52"/>
        <v>3</v>
      </c>
      <c r="J49" s="164"/>
      <c r="K49" s="16">
        <v>2017</v>
      </c>
      <c r="L49" s="16">
        <v>2017</v>
      </c>
      <c r="M49" s="16"/>
      <c r="N49" s="16"/>
      <c r="O49" s="16"/>
      <c r="P49" s="149">
        <f t="shared" si="65"/>
        <v>3</v>
      </c>
      <c r="Q49" s="89"/>
      <c r="R49" s="16"/>
      <c r="S49" s="16"/>
      <c r="T49" s="16"/>
      <c r="U49" s="6">
        <f>SUM(P49:T49)</f>
        <v>3</v>
      </c>
      <c r="V49" s="16"/>
      <c r="W49" s="16"/>
      <c r="X49" s="16"/>
      <c r="Y49" s="16"/>
      <c r="Z49" s="6">
        <f>SUM(U49:Y49)</f>
        <v>3</v>
      </c>
      <c r="AA49" s="16"/>
      <c r="AB49" s="16"/>
      <c r="AC49" s="16"/>
      <c r="AD49" s="16"/>
      <c r="AE49" s="6">
        <f>SUM(Z49:AD49)</f>
        <v>3</v>
      </c>
      <c r="AF49" s="16"/>
      <c r="AG49" s="16"/>
      <c r="AH49" s="16"/>
      <c r="AI49" s="16"/>
      <c r="AJ49" s="6">
        <f>SUM(AE49:AI49)</f>
        <v>3</v>
      </c>
      <c r="AK49" s="16"/>
      <c r="AL49" s="16"/>
      <c r="AM49" s="16"/>
      <c r="AN49" s="16"/>
      <c r="AO49" s="6">
        <f>SUM(AJ49:AN49)</f>
        <v>3</v>
      </c>
      <c r="AP49" s="16"/>
      <c r="AQ49" s="16"/>
      <c r="AR49" s="16"/>
      <c r="AS49" s="16"/>
      <c r="AT49" s="6">
        <f>SUM(AO49:AS49)</f>
        <v>3</v>
      </c>
      <c r="AU49" s="16"/>
      <c r="AV49" s="16"/>
      <c r="AW49" s="16"/>
      <c r="AX49" s="16"/>
      <c r="AY49" s="6">
        <f>SUM(AT49:AX49)</f>
        <v>3</v>
      </c>
      <c r="AZ49" s="16"/>
      <c r="BA49" s="16"/>
      <c r="BB49" s="16"/>
      <c r="BC49" s="16"/>
      <c r="BD49" s="6">
        <f>SUM(AY49:BC49)</f>
        <v>3</v>
      </c>
      <c r="BE49" s="16"/>
      <c r="BF49" s="16"/>
      <c r="BG49" s="16"/>
      <c r="BH49" s="16"/>
      <c r="BI49" s="6">
        <f>SUM(BD49:BH49)</f>
        <v>3</v>
      </c>
      <c r="BJ49" s="16"/>
      <c r="BK49" s="16"/>
      <c r="BL49" s="16"/>
      <c r="BM49" s="16"/>
      <c r="BN49" s="6">
        <f>SUM(BI49:BM49)</f>
        <v>3</v>
      </c>
      <c r="BO49" s="16"/>
      <c r="BP49" s="16"/>
      <c r="BQ49" s="16"/>
      <c r="BR49" s="16"/>
      <c r="BS49" s="6">
        <f t="shared" si="63"/>
        <v>3</v>
      </c>
    </row>
    <row r="50" spans="1:71" s="39" customFormat="1" x14ac:dyDescent="0.25">
      <c r="A50" s="37"/>
      <c r="B50" s="6" t="s">
        <v>124</v>
      </c>
      <c r="C50" s="24">
        <v>51</v>
      </c>
      <c r="D50" s="24">
        <v>1296</v>
      </c>
      <c r="E50" s="6">
        <v>67</v>
      </c>
      <c r="F50" s="6">
        <f>IF(B50="MAL",E50,IF(E50&gt;=11,E50+variables!$B$1,11))</f>
        <v>68</v>
      </c>
      <c r="G50" s="38">
        <f t="shared" si="64"/>
        <v>0.75</v>
      </c>
      <c r="H50" s="149">
        <v>51</v>
      </c>
      <c r="I50" s="149">
        <f t="shared" si="52"/>
        <v>51</v>
      </c>
      <c r="J50" s="164"/>
      <c r="K50" s="16">
        <v>2017</v>
      </c>
      <c r="L50" s="16">
        <v>2017</v>
      </c>
      <c r="M50" s="16"/>
      <c r="N50" s="16"/>
      <c r="O50" s="16"/>
      <c r="P50" s="149">
        <f t="shared" si="65"/>
        <v>51</v>
      </c>
      <c r="Q50" s="89"/>
      <c r="R50" s="16"/>
      <c r="S50" s="16"/>
      <c r="T50" s="16"/>
      <c r="U50" s="6">
        <f>SUM(P50:T50)</f>
        <v>51</v>
      </c>
      <c r="V50" s="16"/>
      <c r="W50" s="16"/>
      <c r="X50" s="16"/>
      <c r="Y50" s="16"/>
      <c r="Z50" s="6">
        <f>SUM(U50:Y50)</f>
        <v>51</v>
      </c>
      <c r="AA50" s="16"/>
      <c r="AB50" s="16"/>
      <c r="AC50" s="16"/>
      <c r="AD50" s="16"/>
      <c r="AE50" s="6">
        <f>SUM(Z50:AD50)</f>
        <v>51</v>
      </c>
      <c r="AF50" s="16"/>
      <c r="AG50" s="16"/>
      <c r="AH50" s="16"/>
      <c r="AI50" s="16"/>
      <c r="AJ50" s="6">
        <f>SUM(AE50:AI50)</f>
        <v>51</v>
      </c>
      <c r="AK50" s="16"/>
      <c r="AL50" s="16"/>
      <c r="AM50" s="16"/>
      <c r="AN50" s="16"/>
      <c r="AO50" s="6">
        <f>SUM(AJ50:AN50)</f>
        <v>51</v>
      </c>
      <c r="AP50" s="16"/>
      <c r="AQ50" s="16"/>
      <c r="AR50" s="16"/>
      <c r="AS50" s="16"/>
      <c r="AT50" s="6">
        <f>SUM(AO50:AS50)</f>
        <v>51</v>
      </c>
      <c r="AU50" s="16"/>
      <c r="AV50" s="16"/>
      <c r="AW50" s="16"/>
      <c r="AX50" s="16"/>
      <c r="AY50" s="6">
        <f>SUM(AT50:AX50)</f>
        <v>51</v>
      </c>
      <c r="AZ50" s="16"/>
      <c r="BA50" s="16"/>
      <c r="BB50" s="16"/>
      <c r="BC50" s="16"/>
      <c r="BD50" s="6">
        <f>SUM(AY50:BC50)</f>
        <v>51</v>
      </c>
      <c r="BE50" s="16"/>
      <c r="BF50" s="16"/>
      <c r="BG50" s="16"/>
      <c r="BH50" s="16"/>
      <c r="BI50" s="6">
        <f>SUM(BD50:BH50)</f>
        <v>51</v>
      </c>
      <c r="BJ50" s="16"/>
      <c r="BK50" s="16"/>
      <c r="BL50" s="16"/>
      <c r="BM50" s="16"/>
      <c r="BN50" s="6">
        <f>SUM(BI50:BM50)</f>
        <v>51</v>
      </c>
      <c r="BO50" s="16"/>
      <c r="BP50" s="16"/>
      <c r="BQ50" s="16"/>
      <c r="BR50" s="16"/>
      <c r="BS50" s="6">
        <f t="shared" si="63"/>
        <v>51</v>
      </c>
    </row>
    <row r="51" spans="1:71" s="39" customFormat="1" x14ac:dyDescent="0.25">
      <c r="A51" s="37"/>
      <c r="B51" s="6" t="s">
        <v>61</v>
      </c>
      <c r="C51" s="24">
        <v>54</v>
      </c>
      <c r="D51" s="24">
        <v>323</v>
      </c>
      <c r="E51" s="6">
        <v>25</v>
      </c>
      <c r="F51" s="6">
        <f>IF(B51="MAL",E51,IF(E51&gt;=11,E51+variables!$B$1,11))</f>
        <v>26</v>
      </c>
      <c r="G51" s="38">
        <f t="shared" si="64"/>
        <v>0.5</v>
      </c>
      <c r="H51" s="149">
        <v>13</v>
      </c>
      <c r="I51" s="149">
        <f t="shared" si="52"/>
        <v>13</v>
      </c>
      <c r="J51" s="164"/>
      <c r="K51" s="16" t="s">
        <v>467</v>
      </c>
      <c r="L51" s="16">
        <v>2017</v>
      </c>
      <c r="M51" s="16"/>
      <c r="N51" s="16"/>
      <c r="O51" s="16"/>
      <c r="P51" s="149">
        <f t="shared" si="65"/>
        <v>13</v>
      </c>
      <c r="Q51" s="89"/>
      <c r="R51" s="16"/>
      <c r="S51" s="16"/>
      <c r="T51" s="16"/>
      <c r="U51" s="6">
        <f t="shared" si="53"/>
        <v>13</v>
      </c>
      <c r="V51" s="16"/>
      <c r="W51" s="16"/>
      <c r="X51" s="16"/>
      <c r="Y51" s="16"/>
      <c r="Z51" s="6">
        <f t="shared" si="54"/>
        <v>13</v>
      </c>
      <c r="AA51" s="16"/>
      <c r="AB51" s="16"/>
      <c r="AC51" s="16"/>
      <c r="AD51" s="16"/>
      <c r="AE51" s="6">
        <f t="shared" si="55"/>
        <v>13</v>
      </c>
      <c r="AF51" s="16"/>
      <c r="AG51" s="16"/>
      <c r="AH51" s="16"/>
      <c r="AI51" s="16"/>
      <c r="AJ51" s="6">
        <f t="shared" si="56"/>
        <v>13</v>
      </c>
      <c r="AK51" s="16"/>
      <c r="AL51" s="16"/>
      <c r="AM51" s="16"/>
      <c r="AN51" s="16"/>
      <c r="AO51" s="6">
        <f t="shared" si="57"/>
        <v>13</v>
      </c>
      <c r="AP51" s="16"/>
      <c r="AQ51" s="16"/>
      <c r="AR51" s="16"/>
      <c r="AS51" s="16"/>
      <c r="AT51" s="6">
        <f t="shared" si="58"/>
        <v>13</v>
      </c>
      <c r="AU51" s="16"/>
      <c r="AV51" s="16"/>
      <c r="AW51" s="16"/>
      <c r="AX51" s="16"/>
      <c r="AY51" s="6">
        <f t="shared" si="59"/>
        <v>13</v>
      </c>
      <c r="AZ51" s="16"/>
      <c r="BA51" s="16"/>
      <c r="BB51" s="16"/>
      <c r="BC51" s="16"/>
      <c r="BD51" s="6">
        <f t="shared" si="60"/>
        <v>13</v>
      </c>
      <c r="BE51" s="16"/>
      <c r="BF51" s="16"/>
      <c r="BG51" s="16"/>
      <c r="BH51" s="16"/>
      <c r="BI51" s="6">
        <f t="shared" si="61"/>
        <v>13</v>
      </c>
      <c r="BJ51" s="16"/>
      <c r="BK51" s="16"/>
      <c r="BL51" s="16"/>
      <c r="BM51" s="16"/>
      <c r="BN51" s="6">
        <f t="shared" si="62"/>
        <v>13</v>
      </c>
      <c r="BO51" s="16"/>
      <c r="BP51" s="16"/>
      <c r="BQ51" s="16"/>
      <c r="BR51" s="16"/>
      <c r="BS51" s="6">
        <f t="shared" si="63"/>
        <v>13</v>
      </c>
    </row>
    <row r="52" spans="1:71" s="39" customFormat="1" x14ac:dyDescent="0.25">
      <c r="A52" s="37"/>
      <c r="B52" s="6" t="s">
        <v>416</v>
      </c>
      <c r="C52" s="24">
        <v>62</v>
      </c>
      <c r="D52" s="24">
        <v>4847</v>
      </c>
      <c r="E52" s="6">
        <v>50</v>
      </c>
      <c r="F52" s="6">
        <f>IF(B52="MAL",E52,IF(E52&gt;=11,E52+variables!$B$1,11))</f>
        <v>51</v>
      </c>
      <c r="G52" s="38">
        <f t="shared" si="64"/>
        <v>0.70588235294117652</v>
      </c>
      <c r="H52" s="149">
        <v>24</v>
      </c>
      <c r="I52" s="149">
        <f t="shared" si="52"/>
        <v>26</v>
      </c>
      <c r="J52" s="164">
        <v>2</v>
      </c>
      <c r="K52" s="16">
        <v>2017</v>
      </c>
      <c r="L52" s="16">
        <v>2017</v>
      </c>
      <c r="M52" s="16"/>
      <c r="N52" s="16"/>
      <c r="O52" s="16"/>
      <c r="P52" s="149">
        <f t="shared" si="65"/>
        <v>24</v>
      </c>
      <c r="Q52" s="89"/>
      <c r="R52" s="16"/>
      <c r="S52" s="16">
        <v>8</v>
      </c>
      <c r="T52" s="16"/>
      <c r="U52" s="6">
        <f t="shared" si="53"/>
        <v>32</v>
      </c>
      <c r="V52" s="16">
        <v>2</v>
      </c>
      <c r="W52" s="16"/>
      <c r="X52" s="16">
        <v>2</v>
      </c>
      <c r="Y52" s="16"/>
      <c r="Z52" s="6">
        <f t="shared" si="54"/>
        <v>36</v>
      </c>
      <c r="AA52" s="16"/>
      <c r="AB52" s="16"/>
      <c r="AC52" s="16"/>
      <c r="AD52" s="16"/>
      <c r="AE52" s="6">
        <f t="shared" si="55"/>
        <v>36</v>
      </c>
      <c r="AF52" s="16"/>
      <c r="AG52" s="16"/>
      <c r="AH52" s="16"/>
      <c r="AI52" s="16"/>
      <c r="AJ52" s="6">
        <f t="shared" si="56"/>
        <v>36</v>
      </c>
      <c r="AK52" s="16"/>
      <c r="AL52" s="16"/>
      <c r="AM52" s="16"/>
      <c r="AN52" s="16"/>
      <c r="AO52" s="6">
        <f t="shared" si="57"/>
        <v>36</v>
      </c>
      <c r="AP52" s="16"/>
      <c r="AQ52" s="16"/>
      <c r="AR52" s="16"/>
      <c r="AS52" s="16"/>
      <c r="AT52" s="6">
        <f t="shared" si="58"/>
        <v>36</v>
      </c>
      <c r="AU52" s="16"/>
      <c r="AV52" s="16"/>
      <c r="AW52" s="16"/>
      <c r="AX52" s="16"/>
      <c r="AY52" s="6">
        <f t="shared" si="59"/>
        <v>36</v>
      </c>
      <c r="AZ52" s="16"/>
      <c r="BA52" s="16"/>
      <c r="BB52" s="16"/>
      <c r="BC52" s="16"/>
      <c r="BD52" s="6">
        <f t="shared" si="60"/>
        <v>36</v>
      </c>
      <c r="BE52" s="16"/>
      <c r="BF52" s="16"/>
      <c r="BG52" s="16"/>
      <c r="BH52" s="16"/>
      <c r="BI52" s="6">
        <f t="shared" si="61"/>
        <v>36</v>
      </c>
      <c r="BJ52" s="16"/>
      <c r="BK52" s="16"/>
      <c r="BL52" s="16"/>
      <c r="BM52" s="16"/>
      <c r="BN52" s="6">
        <f t="shared" si="62"/>
        <v>36</v>
      </c>
      <c r="BO52" s="16"/>
      <c r="BP52" s="16"/>
      <c r="BQ52" s="16"/>
      <c r="BR52" s="16"/>
      <c r="BS52" s="6">
        <f t="shared" si="63"/>
        <v>36</v>
      </c>
    </row>
    <row r="53" spans="1:71" s="39" customFormat="1" x14ac:dyDescent="0.25">
      <c r="A53" s="37"/>
      <c r="B53" s="6" t="s">
        <v>287</v>
      </c>
      <c r="C53" s="24">
        <v>66</v>
      </c>
      <c r="D53" s="24">
        <v>3915</v>
      </c>
      <c r="E53" s="6">
        <v>21</v>
      </c>
      <c r="F53" s="6">
        <f>IF(B53="MAL",E53,IF(E53&gt;=11,E53+variables!$B$1,11))</f>
        <v>22</v>
      </c>
      <c r="G53" s="38">
        <f t="shared" si="64"/>
        <v>0.27272727272727271</v>
      </c>
      <c r="H53" s="149">
        <v>6</v>
      </c>
      <c r="I53" s="149">
        <f t="shared" si="52"/>
        <v>6</v>
      </c>
      <c r="J53" s="164"/>
      <c r="K53" s="16">
        <v>2017</v>
      </c>
      <c r="L53" s="16">
        <v>2017</v>
      </c>
      <c r="M53" s="16"/>
      <c r="N53" s="16"/>
      <c r="O53" s="16"/>
      <c r="P53" s="149">
        <f t="shared" si="65"/>
        <v>6</v>
      </c>
      <c r="Q53" s="89"/>
      <c r="R53" s="16"/>
      <c r="S53" s="16"/>
      <c r="T53" s="16"/>
      <c r="U53" s="6">
        <f t="shared" si="53"/>
        <v>6</v>
      </c>
      <c r="V53" s="16"/>
      <c r="W53" s="16"/>
      <c r="X53" s="16"/>
      <c r="Y53" s="16"/>
      <c r="Z53" s="6">
        <f t="shared" si="54"/>
        <v>6</v>
      </c>
      <c r="AA53" s="16"/>
      <c r="AB53" s="16"/>
      <c r="AC53" s="16"/>
      <c r="AD53" s="16"/>
      <c r="AE53" s="6">
        <f t="shared" si="55"/>
        <v>6</v>
      </c>
      <c r="AF53" s="16"/>
      <c r="AG53" s="16"/>
      <c r="AH53" s="16"/>
      <c r="AI53" s="16"/>
      <c r="AJ53" s="6">
        <f t="shared" si="56"/>
        <v>6</v>
      </c>
      <c r="AK53" s="16"/>
      <c r="AL53" s="16"/>
      <c r="AM53" s="16"/>
      <c r="AN53" s="16"/>
      <c r="AO53" s="6">
        <f t="shared" si="57"/>
        <v>6</v>
      </c>
      <c r="AP53" s="16"/>
      <c r="AQ53" s="16"/>
      <c r="AR53" s="16"/>
      <c r="AS53" s="16"/>
      <c r="AT53" s="6">
        <f t="shared" si="58"/>
        <v>6</v>
      </c>
      <c r="AU53" s="16"/>
      <c r="AV53" s="16"/>
      <c r="AW53" s="16"/>
      <c r="AX53" s="16"/>
      <c r="AY53" s="6">
        <f t="shared" si="59"/>
        <v>6</v>
      </c>
      <c r="AZ53" s="16"/>
      <c r="BA53" s="16"/>
      <c r="BB53" s="16"/>
      <c r="BC53" s="16"/>
      <c r="BD53" s="6">
        <f t="shared" si="60"/>
        <v>6</v>
      </c>
      <c r="BE53" s="16"/>
      <c r="BF53" s="16"/>
      <c r="BG53" s="16"/>
      <c r="BH53" s="16"/>
      <c r="BI53" s="6">
        <f t="shared" si="61"/>
        <v>6</v>
      </c>
      <c r="BJ53" s="16"/>
      <c r="BK53" s="16"/>
      <c r="BL53" s="16"/>
      <c r="BM53" s="16"/>
      <c r="BN53" s="6">
        <f t="shared" si="62"/>
        <v>6</v>
      </c>
      <c r="BO53" s="16"/>
      <c r="BP53" s="16"/>
      <c r="BQ53" s="16"/>
      <c r="BR53" s="16"/>
      <c r="BS53" s="6">
        <f t="shared" si="63"/>
        <v>6</v>
      </c>
    </row>
    <row r="54" spans="1:71" s="39" customFormat="1" x14ac:dyDescent="0.25">
      <c r="A54" s="37"/>
      <c r="B54" s="6" t="s">
        <v>288</v>
      </c>
      <c r="C54" s="24">
        <v>71</v>
      </c>
      <c r="D54" s="24">
        <v>6587</v>
      </c>
      <c r="E54" s="6">
        <v>35</v>
      </c>
      <c r="F54" s="6">
        <f>IF(B54="MAL",E54,IF(E54&gt;=11,E54+variables!$B$1,11))</f>
        <v>36</v>
      </c>
      <c r="G54" s="38">
        <f t="shared" si="64"/>
        <v>0.86111111111111116</v>
      </c>
      <c r="H54" s="149">
        <v>31</v>
      </c>
      <c r="I54" s="149">
        <f t="shared" si="52"/>
        <v>31</v>
      </c>
      <c r="J54" s="164"/>
      <c r="K54" s="16">
        <v>2017</v>
      </c>
      <c r="L54" s="16">
        <v>2017</v>
      </c>
      <c r="M54" s="16"/>
      <c r="N54" s="16"/>
      <c r="O54" s="16"/>
      <c r="P54" s="149">
        <f t="shared" si="65"/>
        <v>31</v>
      </c>
      <c r="Q54" s="89"/>
      <c r="R54" s="16"/>
      <c r="S54" s="16"/>
      <c r="T54" s="16"/>
      <c r="U54" s="6">
        <f t="shared" si="53"/>
        <v>31</v>
      </c>
      <c r="V54" s="16"/>
      <c r="W54" s="16"/>
      <c r="X54" s="16"/>
      <c r="Y54" s="16"/>
      <c r="Z54" s="6">
        <f t="shared" si="54"/>
        <v>31</v>
      </c>
      <c r="AA54" s="16"/>
      <c r="AB54" s="16"/>
      <c r="AC54" s="16"/>
      <c r="AD54" s="16"/>
      <c r="AE54" s="6">
        <f t="shared" si="55"/>
        <v>31</v>
      </c>
      <c r="AF54" s="16"/>
      <c r="AG54" s="16"/>
      <c r="AH54" s="16"/>
      <c r="AI54" s="16"/>
      <c r="AJ54" s="6">
        <f t="shared" si="56"/>
        <v>31</v>
      </c>
      <c r="AK54" s="16"/>
      <c r="AL54" s="16"/>
      <c r="AM54" s="16"/>
      <c r="AN54" s="16"/>
      <c r="AO54" s="6">
        <f t="shared" si="57"/>
        <v>31</v>
      </c>
      <c r="AP54" s="16"/>
      <c r="AQ54" s="16"/>
      <c r="AR54" s="16"/>
      <c r="AS54" s="16"/>
      <c r="AT54" s="6">
        <f t="shared" si="58"/>
        <v>31</v>
      </c>
      <c r="AU54" s="16"/>
      <c r="AV54" s="16"/>
      <c r="AW54" s="16"/>
      <c r="AX54" s="16"/>
      <c r="AY54" s="6">
        <f t="shared" si="59"/>
        <v>31</v>
      </c>
      <c r="AZ54" s="16"/>
      <c r="BA54" s="16"/>
      <c r="BB54" s="16"/>
      <c r="BC54" s="16"/>
      <c r="BD54" s="6">
        <f t="shared" si="60"/>
        <v>31</v>
      </c>
      <c r="BE54" s="16"/>
      <c r="BF54" s="16"/>
      <c r="BG54" s="16"/>
      <c r="BH54" s="16"/>
      <c r="BI54" s="6">
        <f t="shared" si="61"/>
        <v>31</v>
      </c>
      <c r="BJ54" s="16"/>
      <c r="BK54" s="16"/>
      <c r="BL54" s="16"/>
      <c r="BM54" s="16"/>
      <c r="BN54" s="6">
        <f t="shared" si="62"/>
        <v>31</v>
      </c>
      <c r="BO54" s="16"/>
      <c r="BP54" s="16"/>
      <c r="BQ54" s="16"/>
      <c r="BR54" s="16"/>
      <c r="BS54" s="6">
        <f t="shared" si="63"/>
        <v>31</v>
      </c>
    </row>
    <row r="55" spans="1:71" s="39" customFormat="1" x14ac:dyDescent="0.25">
      <c r="A55" s="37"/>
      <c r="B55" s="6" t="s">
        <v>373</v>
      </c>
      <c r="C55" s="24">
        <v>88</v>
      </c>
      <c r="D55" s="24">
        <v>380</v>
      </c>
      <c r="E55" s="6">
        <v>38</v>
      </c>
      <c r="F55" s="6">
        <f>IF(B55="MAL",E55,IF(E55&gt;=11,E55+variables!$B$1,11))</f>
        <v>39</v>
      </c>
      <c r="G55" s="38">
        <f t="shared" si="64"/>
        <v>0.61538461538461542</v>
      </c>
      <c r="H55" s="149">
        <v>24</v>
      </c>
      <c r="I55" s="149">
        <f t="shared" si="52"/>
        <v>24</v>
      </c>
      <c r="J55" s="164"/>
      <c r="K55" s="16">
        <v>2017</v>
      </c>
      <c r="L55" s="16">
        <v>2017</v>
      </c>
      <c r="M55" s="16"/>
      <c r="N55" s="16"/>
      <c r="O55" s="16"/>
      <c r="P55" s="149">
        <f t="shared" si="65"/>
        <v>24</v>
      </c>
      <c r="Q55" s="89"/>
      <c r="R55" s="16"/>
      <c r="S55" s="16"/>
      <c r="T55" s="16"/>
      <c r="U55" s="6">
        <f t="shared" si="53"/>
        <v>24</v>
      </c>
      <c r="V55" s="16"/>
      <c r="W55" s="16"/>
      <c r="X55" s="16"/>
      <c r="Y55" s="16"/>
      <c r="Z55" s="6">
        <f t="shared" si="54"/>
        <v>24</v>
      </c>
      <c r="AA55" s="16"/>
      <c r="AB55" s="16"/>
      <c r="AC55" s="16"/>
      <c r="AD55" s="16"/>
      <c r="AE55" s="6">
        <f t="shared" si="55"/>
        <v>24</v>
      </c>
      <c r="AF55" s="16"/>
      <c r="AG55" s="16"/>
      <c r="AH55" s="16"/>
      <c r="AI55" s="16"/>
      <c r="AJ55" s="6">
        <f t="shared" si="56"/>
        <v>24</v>
      </c>
      <c r="AK55" s="16"/>
      <c r="AL55" s="16"/>
      <c r="AM55" s="16"/>
      <c r="AN55" s="16"/>
      <c r="AO55" s="6">
        <f t="shared" si="57"/>
        <v>24</v>
      </c>
      <c r="AP55" s="16"/>
      <c r="AQ55" s="16"/>
      <c r="AR55" s="16"/>
      <c r="AS55" s="16"/>
      <c r="AT55" s="6">
        <f t="shared" si="58"/>
        <v>24</v>
      </c>
      <c r="AU55" s="16"/>
      <c r="AV55" s="16"/>
      <c r="AW55" s="16"/>
      <c r="AX55" s="16"/>
      <c r="AY55" s="6">
        <f t="shared" si="59"/>
        <v>24</v>
      </c>
      <c r="AZ55" s="16"/>
      <c r="BA55" s="16"/>
      <c r="BB55" s="16"/>
      <c r="BC55" s="16"/>
      <c r="BD55" s="6">
        <f t="shared" si="60"/>
        <v>24</v>
      </c>
      <c r="BE55" s="16"/>
      <c r="BF55" s="16"/>
      <c r="BG55" s="16"/>
      <c r="BH55" s="16"/>
      <c r="BI55" s="6">
        <f t="shared" si="61"/>
        <v>24</v>
      </c>
      <c r="BJ55" s="16"/>
      <c r="BK55" s="16"/>
      <c r="BL55" s="16"/>
      <c r="BM55" s="16"/>
      <c r="BN55" s="6">
        <f t="shared" si="62"/>
        <v>24</v>
      </c>
      <c r="BO55" s="16"/>
      <c r="BP55" s="16"/>
      <c r="BQ55" s="16"/>
      <c r="BR55" s="16"/>
      <c r="BS55" s="6">
        <f t="shared" si="63"/>
        <v>24</v>
      </c>
    </row>
    <row r="56" spans="1:71" s="39" customFormat="1" x14ac:dyDescent="0.25">
      <c r="A56" s="37"/>
      <c r="B56" s="32" t="s">
        <v>232</v>
      </c>
      <c r="C56" s="24">
        <v>99</v>
      </c>
      <c r="D56" s="24">
        <v>2735</v>
      </c>
      <c r="E56" s="27">
        <v>17</v>
      </c>
      <c r="F56" s="6">
        <f>IF(B56="MAL",E56,IF(E56&gt;=11,E56+variables!$B$1,11))</f>
        <v>18</v>
      </c>
      <c r="G56" s="38">
        <f t="shared" si="64"/>
        <v>0.55555555555555558</v>
      </c>
      <c r="H56" s="149">
        <v>9</v>
      </c>
      <c r="I56" s="149">
        <f t="shared" si="52"/>
        <v>9</v>
      </c>
      <c r="J56" s="164"/>
      <c r="K56" s="16">
        <v>2017</v>
      </c>
      <c r="L56" s="16">
        <v>2017</v>
      </c>
      <c r="M56" s="16"/>
      <c r="N56" s="16"/>
      <c r="O56" s="16"/>
      <c r="P56" s="149">
        <f t="shared" si="65"/>
        <v>9</v>
      </c>
      <c r="Q56" s="89"/>
      <c r="R56" s="16">
        <v>1</v>
      </c>
      <c r="S56" s="16"/>
      <c r="T56" s="16"/>
      <c r="U56" s="6">
        <f t="shared" si="53"/>
        <v>10</v>
      </c>
      <c r="V56" s="16"/>
      <c r="W56" s="16"/>
      <c r="X56" s="16"/>
      <c r="Y56" s="16"/>
      <c r="Z56" s="6">
        <f t="shared" si="54"/>
        <v>10</v>
      </c>
      <c r="AA56" s="16"/>
      <c r="AB56" s="16"/>
      <c r="AC56" s="16"/>
      <c r="AD56" s="16"/>
      <c r="AE56" s="6">
        <f t="shared" si="55"/>
        <v>10</v>
      </c>
      <c r="AF56" s="16"/>
      <c r="AG56" s="16"/>
      <c r="AH56" s="16"/>
      <c r="AI56" s="16"/>
      <c r="AJ56" s="6">
        <f t="shared" si="56"/>
        <v>10</v>
      </c>
      <c r="AK56" s="16"/>
      <c r="AL56" s="16"/>
      <c r="AM56" s="16"/>
      <c r="AN56" s="16"/>
      <c r="AO56" s="6">
        <f t="shared" si="57"/>
        <v>10</v>
      </c>
      <c r="AP56" s="16"/>
      <c r="AQ56" s="16"/>
      <c r="AR56" s="16"/>
      <c r="AS56" s="16"/>
      <c r="AT56" s="6">
        <f t="shared" si="58"/>
        <v>10</v>
      </c>
      <c r="AU56" s="16"/>
      <c r="AV56" s="16"/>
      <c r="AW56" s="16"/>
      <c r="AX56" s="16"/>
      <c r="AY56" s="6">
        <f t="shared" si="59"/>
        <v>10</v>
      </c>
      <c r="AZ56" s="16"/>
      <c r="BA56" s="16"/>
      <c r="BB56" s="16"/>
      <c r="BC56" s="16"/>
      <c r="BD56" s="6">
        <f t="shared" si="60"/>
        <v>10</v>
      </c>
      <c r="BE56" s="16"/>
      <c r="BF56" s="16"/>
      <c r="BG56" s="16"/>
      <c r="BH56" s="16"/>
      <c r="BI56" s="6">
        <f t="shared" si="61"/>
        <v>10</v>
      </c>
      <c r="BJ56" s="16"/>
      <c r="BK56" s="16"/>
      <c r="BL56" s="16"/>
      <c r="BM56" s="16"/>
      <c r="BN56" s="6">
        <f t="shared" si="62"/>
        <v>10</v>
      </c>
      <c r="BO56" s="16"/>
      <c r="BP56" s="16"/>
      <c r="BQ56" s="16"/>
      <c r="BR56" s="16"/>
      <c r="BS56" s="6">
        <f t="shared" si="63"/>
        <v>10</v>
      </c>
    </row>
    <row r="57" spans="1:71" s="39" customFormat="1" x14ac:dyDescent="0.25">
      <c r="A57" s="6"/>
      <c r="B57" s="6"/>
      <c r="C57" s="6"/>
      <c r="D57" s="6"/>
      <c r="E57" s="6"/>
      <c r="F57" s="6"/>
      <c r="G57" s="6"/>
      <c r="H57" s="149"/>
      <c r="I57" s="149"/>
      <c r="J57" s="149"/>
      <c r="K57" s="6"/>
      <c r="L57" s="6"/>
      <c r="M57" s="6">
        <f>SUM(M41:M56)</f>
        <v>0</v>
      </c>
      <c r="N57" s="6">
        <f>SUM(N41:N56)</f>
        <v>0</v>
      </c>
      <c r="O57" s="6">
        <f>SUM(O41:O56)</f>
        <v>0</v>
      </c>
      <c r="P57" s="149">
        <f t="shared" ref="P57:AU57" si="66">SUM(P40:P56)</f>
        <v>391</v>
      </c>
      <c r="Q57" s="149">
        <f t="shared" si="66"/>
        <v>0</v>
      </c>
      <c r="R57" s="149">
        <f t="shared" si="66"/>
        <v>1</v>
      </c>
      <c r="S57" s="149">
        <f t="shared" si="66"/>
        <v>8</v>
      </c>
      <c r="T57" s="149">
        <f t="shared" si="66"/>
        <v>1</v>
      </c>
      <c r="U57" s="149">
        <f t="shared" si="66"/>
        <v>401</v>
      </c>
      <c r="V57" s="149">
        <f t="shared" si="66"/>
        <v>2</v>
      </c>
      <c r="W57" s="149">
        <f t="shared" si="66"/>
        <v>0</v>
      </c>
      <c r="X57" s="149">
        <f t="shared" si="66"/>
        <v>26</v>
      </c>
      <c r="Y57" s="149">
        <f t="shared" si="66"/>
        <v>0</v>
      </c>
      <c r="Z57" s="149">
        <f t="shared" si="66"/>
        <v>429</v>
      </c>
      <c r="AA57" s="149">
        <f t="shared" si="66"/>
        <v>0</v>
      </c>
      <c r="AB57" s="149">
        <f t="shared" si="66"/>
        <v>0</v>
      </c>
      <c r="AC57" s="149">
        <f t="shared" si="66"/>
        <v>0</v>
      </c>
      <c r="AD57" s="149">
        <f t="shared" si="66"/>
        <v>0</v>
      </c>
      <c r="AE57" s="149">
        <f t="shared" si="66"/>
        <v>429</v>
      </c>
      <c r="AF57" s="149">
        <f t="shared" si="66"/>
        <v>0</v>
      </c>
      <c r="AG57" s="149">
        <f t="shared" si="66"/>
        <v>0</v>
      </c>
      <c r="AH57" s="149">
        <f t="shared" si="66"/>
        <v>0</v>
      </c>
      <c r="AI57" s="149">
        <f t="shared" si="66"/>
        <v>0</v>
      </c>
      <c r="AJ57" s="149">
        <f t="shared" si="66"/>
        <v>429</v>
      </c>
      <c r="AK57" s="149">
        <f t="shared" si="66"/>
        <v>0</v>
      </c>
      <c r="AL57" s="149">
        <f t="shared" si="66"/>
        <v>0</v>
      </c>
      <c r="AM57" s="149">
        <f t="shared" si="66"/>
        <v>0</v>
      </c>
      <c r="AN57" s="149">
        <f t="shared" si="66"/>
        <v>0</v>
      </c>
      <c r="AO57" s="149">
        <f t="shared" si="66"/>
        <v>429</v>
      </c>
      <c r="AP57" s="149">
        <f t="shared" si="66"/>
        <v>0</v>
      </c>
      <c r="AQ57" s="149">
        <f t="shared" si="66"/>
        <v>0</v>
      </c>
      <c r="AR57" s="149">
        <f t="shared" si="66"/>
        <v>0</v>
      </c>
      <c r="AS57" s="149">
        <f t="shared" si="66"/>
        <v>0</v>
      </c>
      <c r="AT57" s="149">
        <f t="shared" si="66"/>
        <v>429</v>
      </c>
      <c r="AU57" s="149">
        <f t="shared" si="66"/>
        <v>0</v>
      </c>
      <c r="AV57" s="149">
        <f t="shared" ref="AV57:BS57" si="67">SUM(AV40:AV56)</f>
        <v>0</v>
      </c>
      <c r="AW57" s="149">
        <f t="shared" si="67"/>
        <v>0</v>
      </c>
      <c r="AX57" s="149">
        <f t="shared" si="67"/>
        <v>0</v>
      </c>
      <c r="AY57" s="149">
        <f t="shared" si="67"/>
        <v>429</v>
      </c>
      <c r="AZ57" s="149">
        <f t="shared" si="67"/>
        <v>0</v>
      </c>
      <c r="BA57" s="149">
        <f t="shared" si="67"/>
        <v>0</v>
      </c>
      <c r="BB57" s="149">
        <f t="shared" si="67"/>
        <v>0</v>
      </c>
      <c r="BC57" s="149">
        <f t="shared" si="67"/>
        <v>0</v>
      </c>
      <c r="BD57" s="149">
        <f t="shared" si="67"/>
        <v>429</v>
      </c>
      <c r="BE57" s="149">
        <f t="shared" si="67"/>
        <v>0</v>
      </c>
      <c r="BF57" s="149">
        <f t="shared" si="67"/>
        <v>0</v>
      </c>
      <c r="BG57" s="149">
        <f t="shared" si="67"/>
        <v>0</v>
      </c>
      <c r="BH57" s="149">
        <f t="shared" si="67"/>
        <v>0</v>
      </c>
      <c r="BI57" s="149">
        <f t="shared" si="67"/>
        <v>429</v>
      </c>
      <c r="BJ57" s="149">
        <f t="shared" si="67"/>
        <v>0</v>
      </c>
      <c r="BK57" s="149">
        <f t="shared" si="67"/>
        <v>0</v>
      </c>
      <c r="BL57" s="149">
        <f t="shared" si="67"/>
        <v>0</v>
      </c>
      <c r="BM57" s="149">
        <f t="shared" si="67"/>
        <v>0</v>
      </c>
      <c r="BN57" s="149">
        <f t="shared" si="67"/>
        <v>429</v>
      </c>
      <c r="BO57" s="149">
        <f t="shared" si="67"/>
        <v>0</v>
      </c>
      <c r="BP57" s="149">
        <f t="shared" si="67"/>
        <v>0</v>
      </c>
      <c r="BQ57" s="149">
        <f t="shared" si="67"/>
        <v>0</v>
      </c>
      <c r="BR57" s="149">
        <f t="shared" si="67"/>
        <v>0</v>
      </c>
      <c r="BS57" s="149">
        <f t="shared" si="67"/>
        <v>429</v>
      </c>
    </row>
    <row r="58" spans="1:71" s="39" customFormat="1" x14ac:dyDescent="0.25">
      <c r="A58" s="6"/>
      <c r="B58" s="6" t="s">
        <v>299</v>
      </c>
      <c r="C58" s="6">
        <v>18</v>
      </c>
      <c r="D58" s="6"/>
      <c r="E58" s="6">
        <f>SUM(E40:E56)</f>
        <v>583</v>
      </c>
      <c r="F58" s="6">
        <f>SUM(F40:F56)</f>
        <v>599</v>
      </c>
      <c r="G58" s="38">
        <f>$BS57/F58</f>
        <v>0.71619365609348917</v>
      </c>
      <c r="H58" s="149">
        <f>SUM(H40:H56)</f>
        <v>391</v>
      </c>
      <c r="I58" s="149">
        <f>SUM(I40:I56)</f>
        <v>393</v>
      </c>
      <c r="J58" s="149">
        <f>SUM(J40:J56)</f>
        <v>2</v>
      </c>
      <c r="K58" s="6"/>
      <c r="L58" s="6"/>
      <c r="M58" s="6"/>
      <c r="N58" s="6"/>
      <c r="O58" s="6"/>
      <c r="P58" s="38">
        <f>P57/F58</f>
        <v>0.6527545909849749</v>
      </c>
      <c r="Q58" s="6"/>
      <c r="R58" s="6">
        <f>M57+R57</f>
        <v>1</v>
      </c>
      <c r="S58" s="6">
        <f>N57+S57</f>
        <v>8</v>
      </c>
      <c r="T58" s="6">
        <f>O57+T57</f>
        <v>1</v>
      </c>
      <c r="U58" s="38">
        <f>U57/F58</f>
        <v>0.669449081803005</v>
      </c>
      <c r="V58" s="6"/>
      <c r="W58" s="6">
        <f>R58+W57</f>
        <v>1</v>
      </c>
      <c r="X58" s="6">
        <f>S58+X57</f>
        <v>34</v>
      </c>
      <c r="Y58" s="6">
        <f>T58+Y57</f>
        <v>1</v>
      </c>
      <c r="Z58" s="38">
        <f>Z57/F58</f>
        <v>0.71619365609348917</v>
      </c>
      <c r="AA58" s="6"/>
      <c r="AB58" s="6">
        <f>W58+AB57</f>
        <v>1</v>
      </c>
      <c r="AC58" s="6">
        <f>X58+AC57</f>
        <v>34</v>
      </c>
      <c r="AD58" s="6">
        <f>Y58+AD57</f>
        <v>1</v>
      </c>
      <c r="AE58" s="38">
        <f>AE57/F58</f>
        <v>0.71619365609348917</v>
      </c>
      <c r="AF58" s="6"/>
      <c r="AG58" s="6">
        <f>AB58+AG57</f>
        <v>1</v>
      </c>
      <c r="AH58" s="6">
        <f>AC58+AH57</f>
        <v>34</v>
      </c>
      <c r="AI58" s="6">
        <f>AD58+AI57</f>
        <v>1</v>
      </c>
      <c r="AJ58" s="38">
        <f>AJ57/F58</f>
        <v>0.71619365609348917</v>
      </c>
      <c r="AK58" s="6"/>
      <c r="AL58" s="6">
        <f>AG58+AL57</f>
        <v>1</v>
      </c>
      <c r="AM58" s="6">
        <f>AH58+AM57</f>
        <v>34</v>
      </c>
      <c r="AN58" s="6">
        <f>AI58+AN57</f>
        <v>1</v>
      </c>
      <c r="AO58" s="38">
        <f>AO57/F58</f>
        <v>0.71619365609348917</v>
      </c>
      <c r="AP58" s="6"/>
      <c r="AQ58" s="6">
        <f>AL58+AQ57</f>
        <v>1</v>
      </c>
      <c r="AR58" s="6">
        <f>AM58+AR57</f>
        <v>34</v>
      </c>
      <c r="AS58" s="6">
        <f>AN58+AS57</f>
        <v>1</v>
      </c>
      <c r="AT58" s="38">
        <f>AT57/F58</f>
        <v>0.71619365609348917</v>
      </c>
      <c r="AU58" s="6"/>
      <c r="AV58" s="6">
        <f>AQ58+AV57</f>
        <v>1</v>
      </c>
      <c r="AW58" s="6">
        <f>AR58+AW57</f>
        <v>34</v>
      </c>
      <c r="AX58" s="6">
        <f>AS58+AX57</f>
        <v>1</v>
      </c>
      <c r="AY58" s="38">
        <f>AY57/F58</f>
        <v>0.71619365609348917</v>
      </c>
      <c r="AZ58" s="6"/>
      <c r="BA58" s="6">
        <f>AV58+BA57</f>
        <v>1</v>
      </c>
      <c r="BB58" s="6">
        <f>AW58+BB57</f>
        <v>34</v>
      </c>
      <c r="BC58" s="6">
        <f>AX58+BC57</f>
        <v>1</v>
      </c>
      <c r="BD58" s="38">
        <f>BD57/F58</f>
        <v>0.71619365609348917</v>
      </c>
      <c r="BE58" s="6"/>
      <c r="BF58" s="6">
        <f>BA58+BF57</f>
        <v>1</v>
      </c>
      <c r="BG58" s="6">
        <f>BB58+BG57</f>
        <v>34</v>
      </c>
      <c r="BH58" s="6">
        <f>BC58+BH57</f>
        <v>1</v>
      </c>
      <c r="BI58" s="38">
        <f>BI57/F58</f>
        <v>0.71619365609348917</v>
      </c>
      <c r="BJ58" s="6"/>
      <c r="BK58" s="6">
        <f>BF58+BK57</f>
        <v>1</v>
      </c>
      <c r="BL58" s="6">
        <f>BG58+BL57</f>
        <v>34</v>
      </c>
      <c r="BM58" s="6">
        <f>BH58+BM57</f>
        <v>1</v>
      </c>
      <c r="BN58" s="38">
        <f>BN57/F58</f>
        <v>0.71619365609348917</v>
      </c>
      <c r="BO58" s="6"/>
      <c r="BP58" s="6">
        <f>BK58+BP57</f>
        <v>1</v>
      </c>
      <c r="BQ58" s="6">
        <f>BL58+BQ57</f>
        <v>34</v>
      </c>
      <c r="BR58" s="6">
        <f>BM58+BR57</f>
        <v>1</v>
      </c>
      <c r="BS58" s="38">
        <f>BS57/F58</f>
        <v>0.71619365609348917</v>
      </c>
    </row>
    <row r="59" spans="1:71" s="39" customFormat="1" x14ac:dyDescent="0.25">
      <c r="H59" s="161"/>
      <c r="I59" s="161"/>
      <c r="J59" s="161"/>
    </row>
    <row r="60" spans="1:71" s="39" customFormat="1" x14ac:dyDescent="0.25">
      <c r="A60" s="37" t="s">
        <v>131</v>
      </c>
      <c r="B60" s="6" t="s">
        <v>142</v>
      </c>
      <c r="C60" s="6"/>
      <c r="D60" s="6"/>
      <c r="E60" s="30">
        <v>66</v>
      </c>
      <c r="F60" s="6">
        <f>IF(B60="MAL",E60,IF(E60&gt;=11,E60+variables!$B$1,11))</f>
        <v>66</v>
      </c>
      <c r="G60" s="38">
        <f>BS60/F60</f>
        <v>1</v>
      </c>
      <c r="H60" s="149">
        <v>66</v>
      </c>
      <c r="I60" s="149">
        <f t="shared" ref="I60:I68" si="68">+H60+J60</f>
        <v>66</v>
      </c>
      <c r="J60" s="164"/>
      <c r="K60" s="16">
        <v>2017</v>
      </c>
      <c r="L60" s="16">
        <v>2017</v>
      </c>
      <c r="M60" s="16"/>
      <c r="N60" s="16"/>
      <c r="O60" s="16"/>
      <c r="P60" s="149">
        <f>+H60</f>
        <v>66</v>
      </c>
      <c r="Q60" s="16"/>
      <c r="R60" s="16"/>
      <c r="S60" s="16"/>
      <c r="T60" s="16"/>
      <c r="U60" s="6">
        <f t="shared" ref="U60:U68" si="69">SUM(P60:T60)</f>
        <v>66</v>
      </c>
      <c r="V60" s="16"/>
      <c r="W60" s="16"/>
      <c r="X60" s="16"/>
      <c r="Y60" s="16"/>
      <c r="Z60" s="6">
        <f t="shared" ref="Z60:Z68" si="70">SUM(U60:Y60)</f>
        <v>66</v>
      </c>
      <c r="AA60" s="16"/>
      <c r="AB60" s="16"/>
      <c r="AC60" s="16"/>
      <c r="AD60" s="16"/>
      <c r="AE60" s="6">
        <f t="shared" ref="AE60:AE68" si="71">SUM(Z60:AD60)</f>
        <v>66</v>
      </c>
      <c r="AF60" s="16"/>
      <c r="AG60" s="16"/>
      <c r="AH60" s="16"/>
      <c r="AI60" s="16"/>
      <c r="AJ60" s="6">
        <f t="shared" ref="AJ60:AJ68" si="72">SUM(AE60:AI60)</f>
        <v>66</v>
      </c>
      <c r="AK60" s="16"/>
      <c r="AL60" s="16"/>
      <c r="AM60" s="16"/>
      <c r="AN60" s="16"/>
      <c r="AO60" s="6">
        <f t="shared" ref="AO60:AO68" si="73">SUM(AJ60:AN60)</f>
        <v>66</v>
      </c>
      <c r="AP60" s="16"/>
      <c r="AQ60" s="16"/>
      <c r="AR60" s="16"/>
      <c r="AS60" s="16"/>
      <c r="AT60" s="6">
        <f t="shared" ref="AT60:AT68" si="74">SUM(AO60:AS60)</f>
        <v>66</v>
      </c>
      <c r="AU60" s="16"/>
      <c r="AV60" s="16"/>
      <c r="AW60" s="16"/>
      <c r="AX60" s="16"/>
      <c r="AY60" s="6">
        <f t="shared" ref="AY60:AY68" si="75">SUM(AT60:AX60)</f>
        <v>66</v>
      </c>
      <c r="AZ60" s="16"/>
      <c r="BA60" s="16"/>
      <c r="BB60" s="16"/>
      <c r="BC60" s="16"/>
      <c r="BD60" s="6">
        <f t="shared" ref="BD60:BD68" si="76">SUM(AY60:BC60)</f>
        <v>66</v>
      </c>
      <c r="BE60" s="16"/>
      <c r="BF60" s="16"/>
      <c r="BG60" s="16"/>
      <c r="BH60" s="16"/>
      <c r="BI60" s="6">
        <f t="shared" ref="BI60:BI68" si="77">SUM(BD60:BH60)</f>
        <v>66</v>
      </c>
      <c r="BJ60" s="16"/>
      <c r="BK60" s="16"/>
      <c r="BL60" s="16"/>
      <c r="BM60" s="16"/>
      <c r="BN60" s="6">
        <f t="shared" ref="BN60:BN68" si="78">SUM(BI60:BM60)</f>
        <v>66</v>
      </c>
      <c r="BO60" s="16"/>
      <c r="BP60" s="16"/>
      <c r="BQ60" s="16"/>
      <c r="BR60" s="16"/>
      <c r="BS60" s="6">
        <f t="shared" ref="BS60:BS68" si="79">SUM(BN60:BR60)</f>
        <v>66</v>
      </c>
    </row>
    <row r="61" spans="1:71" s="39" customFormat="1" x14ac:dyDescent="0.25">
      <c r="A61" s="37"/>
      <c r="B61" s="6" t="s">
        <v>462</v>
      </c>
      <c r="C61" s="24">
        <v>1</v>
      </c>
      <c r="D61" s="6"/>
      <c r="E61" s="30">
        <v>16</v>
      </c>
      <c r="F61" s="6">
        <f>IF(B61="MAL",E61,IF(E61&gt;=11,E61+variables!$B$1,11))</f>
        <v>17</v>
      </c>
      <c r="G61" s="38">
        <f>BS61/F61</f>
        <v>0</v>
      </c>
      <c r="H61" s="149">
        <v>0</v>
      </c>
      <c r="I61" s="149">
        <f t="shared" si="68"/>
        <v>0</v>
      </c>
      <c r="J61" s="164"/>
      <c r="K61" s="16">
        <v>2017</v>
      </c>
      <c r="L61" s="16">
        <v>2017</v>
      </c>
      <c r="M61" s="16"/>
      <c r="N61" s="16"/>
      <c r="O61" s="16"/>
      <c r="P61" s="149">
        <f>SUM(M61:O61)+H61</f>
        <v>0</v>
      </c>
      <c r="Q61" s="16"/>
      <c r="R61" s="16"/>
      <c r="S61" s="16"/>
      <c r="T61" s="16"/>
      <c r="U61" s="6">
        <f t="shared" si="69"/>
        <v>0</v>
      </c>
      <c r="V61" s="16"/>
      <c r="W61" s="16"/>
      <c r="X61" s="16"/>
      <c r="Y61" s="16"/>
      <c r="Z61" s="6">
        <f t="shared" si="70"/>
        <v>0</v>
      </c>
      <c r="AA61" s="16"/>
      <c r="AB61" s="16"/>
      <c r="AC61" s="16"/>
      <c r="AD61" s="16"/>
      <c r="AE61" s="6">
        <f t="shared" si="71"/>
        <v>0</v>
      </c>
      <c r="AF61" s="16"/>
      <c r="AG61" s="16"/>
      <c r="AH61" s="16"/>
      <c r="AI61" s="16"/>
      <c r="AJ61" s="6">
        <f t="shared" si="72"/>
        <v>0</v>
      </c>
      <c r="AK61" s="16"/>
      <c r="AL61" s="16"/>
      <c r="AM61" s="16"/>
      <c r="AN61" s="16"/>
      <c r="AO61" s="6">
        <f t="shared" si="73"/>
        <v>0</v>
      </c>
      <c r="AP61" s="16"/>
      <c r="AQ61" s="16"/>
      <c r="AR61" s="16"/>
      <c r="AS61" s="16"/>
      <c r="AT61" s="6">
        <f t="shared" si="74"/>
        <v>0</v>
      </c>
      <c r="AU61" s="16"/>
      <c r="AV61" s="16"/>
      <c r="AW61" s="16"/>
      <c r="AX61" s="16"/>
      <c r="AY61" s="6">
        <f t="shared" si="75"/>
        <v>0</v>
      </c>
      <c r="AZ61" s="16"/>
      <c r="BA61" s="16"/>
      <c r="BB61" s="16"/>
      <c r="BC61" s="16"/>
      <c r="BD61" s="6">
        <f t="shared" si="76"/>
        <v>0</v>
      </c>
      <c r="BE61" s="16"/>
      <c r="BF61" s="16"/>
      <c r="BG61" s="16"/>
      <c r="BH61" s="16"/>
      <c r="BI61" s="6">
        <f t="shared" si="77"/>
        <v>0</v>
      </c>
      <c r="BJ61" s="16"/>
      <c r="BK61" s="16"/>
      <c r="BL61" s="16"/>
      <c r="BM61" s="16"/>
      <c r="BN61" s="6">
        <f t="shared" si="78"/>
        <v>0</v>
      </c>
      <c r="BO61" s="16"/>
      <c r="BP61" s="16"/>
      <c r="BQ61" s="16"/>
      <c r="BR61" s="16"/>
      <c r="BS61" s="6">
        <f t="shared" si="79"/>
        <v>0</v>
      </c>
    </row>
    <row r="62" spans="1:71" s="39" customFormat="1" x14ac:dyDescent="0.25">
      <c r="A62" s="37"/>
      <c r="B62" s="31" t="s">
        <v>8</v>
      </c>
      <c r="C62" s="24">
        <v>2</v>
      </c>
      <c r="D62" s="24">
        <v>2539</v>
      </c>
      <c r="E62" s="30">
        <v>52</v>
      </c>
      <c r="F62" s="6">
        <f>IF(B62="MAL",E62,IF(E62&gt;=11,E62+variables!$B$1,11))</f>
        <v>53</v>
      </c>
      <c r="G62" s="38">
        <f t="shared" ref="G62:G68" si="80">$BS62/F62</f>
        <v>0.98113207547169812</v>
      </c>
      <c r="H62" s="149">
        <v>51</v>
      </c>
      <c r="I62" s="149">
        <f t="shared" si="68"/>
        <v>51</v>
      </c>
      <c r="J62" s="164"/>
      <c r="K62" s="16">
        <v>2017</v>
      </c>
      <c r="L62" s="16">
        <v>2017</v>
      </c>
      <c r="M62" s="16"/>
      <c r="N62" s="16"/>
      <c r="O62" s="16">
        <v>1</v>
      </c>
      <c r="P62" s="149">
        <f>SUM(M62:O62)+H62</f>
        <v>52</v>
      </c>
      <c r="Q62" s="16"/>
      <c r="R62" s="16"/>
      <c r="S62" s="16"/>
      <c r="T62" s="16"/>
      <c r="U62" s="6">
        <f t="shared" si="69"/>
        <v>52</v>
      </c>
      <c r="V62" s="16"/>
      <c r="W62" s="16"/>
      <c r="X62" s="16"/>
      <c r="Y62" s="16"/>
      <c r="Z62" s="6">
        <f t="shared" si="70"/>
        <v>52</v>
      </c>
      <c r="AA62" s="16"/>
      <c r="AB62" s="16"/>
      <c r="AC62" s="16"/>
      <c r="AD62" s="16"/>
      <c r="AE62" s="6">
        <f t="shared" si="71"/>
        <v>52</v>
      </c>
      <c r="AF62" s="16"/>
      <c r="AG62" s="16"/>
      <c r="AH62" s="16"/>
      <c r="AI62" s="16"/>
      <c r="AJ62" s="6">
        <f t="shared" si="72"/>
        <v>52</v>
      </c>
      <c r="AK62" s="16"/>
      <c r="AL62" s="16"/>
      <c r="AM62" s="16"/>
      <c r="AN62" s="16"/>
      <c r="AO62" s="6">
        <f t="shared" si="73"/>
        <v>52</v>
      </c>
      <c r="AP62" s="16"/>
      <c r="AQ62" s="16"/>
      <c r="AR62" s="16"/>
      <c r="AS62" s="16"/>
      <c r="AT62" s="6">
        <f t="shared" si="74"/>
        <v>52</v>
      </c>
      <c r="AU62" s="16"/>
      <c r="AV62" s="16"/>
      <c r="AW62" s="16"/>
      <c r="AX62" s="16"/>
      <c r="AY62" s="6">
        <f t="shared" si="75"/>
        <v>52</v>
      </c>
      <c r="AZ62" s="16"/>
      <c r="BA62" s="16"/>
      <c r="BB62" s="16"/>
      <c r="BC62" s="16"/>
      <c r="BD62" s="6">
        <f t="shared" si="76"/>
        <v>52</v>
      </c>
      <c r="BE62" s="16"/>
      <c r="BF62" s="16"/>
      <c r="BG62" s="16"/>
      <c r="BH62" s="16"/>
      <c r="BI62" s="6">
        <f t="shared" si="77"/>
        <v>52</v>
      </c>
      <c r="BJ62" s="16"/>
      <c r="BK62" s="16"/>
      <c r="BL62" s="16"/>
      <c r="BM62" s="16"/>
      <c r="BN62" s="6">
        <f t="shared" si="78"/>
        <v>52</v>
      </c>
      <c r="BO62" s="16"/>
      <c r="BP62" s="16"/>
      <c r="BQ62" s="16"/>
      <c r="BR62" s="16"/>
      <c r="BS62" s="6">
        <f t="shared" si="79"/>
        <v>52</v>
      </c>
    </row>
    <row r="63" spans="1:71" s="39" customFormat="1" x14ac:dyDescent="0.25">
      <c r="A63" s="37"/>
      <c r="B63" s="31" t="s">
        <v>394</v>
      </c>
      <c r="C63" s="24">
        <v>6</v>
      </c>
      <c r="D63" s="24">
        <v>10567</v>
      </c>
      <c r="E63" s="30">
        <v>16</v>
      </c>
      <c r="F63" s="6">
        <f>IF(B63="MAL",E63,IF(E63&gt;=11,E63+variables!$B$1,11))</f>
        <v>17</v>
      </c>
      <c r="G63" s="38">
        <f t="shared" si="80"/>
        <v>0.70588235294117652</v>
      </c>
      <c r="H63" s="149">
        <v>12</v>
      </c>
      <c r="I63" s="149">
        <f t="shared" si="68"/>
        <v>12</v>
      </c>
      <c r="J63" s="164"/>
      <c r="K63" s="16">
        <v>2017</v>
      </c>
      <c r="L63" s="16">
        <v>2017</v>
      </c>
      <c r="M63" s="16"/>
      <c r="N63" s="16"/>
      <c r="O63" s="16"/>
      <c r="P63" s="149">
        <f t="shared" ref="P63:P68" si="81">SUM(M63:O63)+H63</f>
        <v>12</v>
      </c>
      <c r="Q63" s="16"/>
      <c r="R63" s="16"/>
      <c r="S63" s="16"/>
      <c r="T63" s="16"/>
      <c r="U63" s="6">
        <f t="shared" si="69"/>
        <v>12</v>
      </c>
      <c r="V63" s="16"/>
      <c r="W63" s="16"/>
      <c r="X63" s="16"/>
      <c r="Y63" s="16"/>
      <c r="Z63" s="6">
        <f t="shared" si="70"/>
        <v>12</v>
      </c>
      <c r="AA63" s="16"/>
      <c r="AB63" s="16"/>
      <c r="AC63" s="16"/>
      <c r="AD63" s="16"/>
      <c r="AE63" s="6">
        <f t="shared" si="71"/>
        <v>12</v>
      </c>
      <c r="AF63" s="16"/>
      <c r="AG63" s="16"/>
      <c r="AH63" s="16"/>
      <c r="AI63" s="16"/>
      <c r="AJ63" s="6">
        <f t="shared" si="72"/>
        <v>12</v>
      </c>
      <c r="AK63" s="16"/>
      <c r="AL63" s="16"/>
      <c r="AM63" s="16"/>
      <c r="AN63" s="16"/>
      <c r="AO63" s="6">
        <f t="shared" si="73"/>
        <v>12</v>
      </c>
      <c r="AP63" s="16"/>
      <c r="AQ63" s="16"/>
      <c r="AR63" s="16"/>
      <c r="AS63" s="16"/>
      <c r="AT63" s="6">
        <f t="shared" si="74"/>
        <v>12</v>
      </c>
      <c r="AU63" s="16"/>
      <c r="AV63" s="16"/>
      <c r="AW63" s="16"/>
      <c r="AX63" s="16"/>
      <c r="AY63" s="6">
        <f t="shared" si="75"/>
        <v>12</v>
      </c>
      <c r="AZ63" s="16"/>
      <c r="BA63" s="16"/>
      <c r="BB63" s="16"/>
      <c r="BC63" s="16"/>
      <c r="BD63" s="6">
        <f t="shared" si="76"/>
        <v>12</v>
      </c>
      <c r="BE63" s="16"/>
      <c r="BF63" s="16"/>
      <c r="BG63" s="136"/>
      <c r="BH63" s="16"/>
      <c r="BI63" s="6">
        <f t="shared" si="77"/>
        <v>12</v>
      </c>
      <c r="BJ63" s="16"/>
      <c r="BK63" s="16"/>
      <c r="BL63" s="16"/>
      <c r="BM63" s="16"/>
      <c r="BN63" s="6">
        <f t="shared" si="78"/>
        <v>12</v>
      </c>
      <c r="BO63" s="16"/>
      <c r="BP63" s="16"/>
      <c r="BQ63" s="16"/>
      <c r="BR63" s="16"/>
      <c r="BS63" s="6">
        <f t="shared" si="79"/>
        <v>12</v>
      </c>
    </row>
    <row r="64" spans="1:71" s="39" customFormat="1" x14ac:dyDescent="0.25">
      <c r="A64" s="37"/>
      <c r="B64" s="31" t="s">
        <v>239</v>
      </c>
      <c r="C64" s="24">
        <v>7</v>
      </c>
      <c r="D64" s="24">
        <v>3036</v>
      </c>
      <c r="E64" s="30">
        <v>58</v>
      </c>
      <c r="F64" s="6">
        <f>IF(B64="MAL",E64,IF(E64&gt;=11,E64+variables!$B$1,11))</f>
        <v>59</v>
      </c>
      <c r="G64" s="38">
        <f t="shared" si="80"/>
        <v>0.69491525423728817</v>
      </c>
      <c r="H64" s="149">
        <v>41</v>
      </c>
      <c r="I64" s="149">
        <f t="shared" si="68"/>
        <v>41</v>
      </c>
      <c r="J64" s="164"/>
      <c r="K64" s="16">
        <v>2017</v>
      </c>
      <c r="L64" s="16">
        <v>2017</v>
      </c>
      <c r="M64" s="16"/>
      <c r="N64" s="16"/>
      <c r="O64" s="16"/>
      <c r="P64" s="149">
        <f t="shared" si="81"/>
        <v>41</v>
      </c>
      <c r="Q64" s="16"/>
      <c r="R64" s="16"/>
      <c r="S64" s="16"/>
      <c r="T64" s="16"/>
      <c r="U64" s="6">
        <f t="shared" si="69"/>
        <v>41</v>
      </c>
      <c r="V64" s="16"/>
      <c r="W64" s="16"/>
      <c r="X64" s="16"/>
      <c r="Y64" s="16"/>
      <c r="Z64" s="6">
        <f t="shared" si="70"/>
        <v>41</v>
      </c>
      <c r="AA64" s="16"/>
      <c r="AB64" s="16"/>
      <c r="AC64" s="16"/>
      <c r="AD64" s="16"/>
      <c r="AE64" s="6">
        <f t="shared" si="71"/>
        <v>41</v>
      </c>
      <c r="AF64" s="16"/>
      <c r="AG64" s="16"/>
      <c r="AH64" s="16"/>
      <c r="AI64" s="16"/>
      <c r="AJ64" s="6">
        <f t="shared" si="72"/>
        <v>41</v>
      </c>
      <c r="AK64" s="16"/>
      <c r="AL64" s="16"/>
      <c r="AM64" s="16"/>
      <c r="AN64" s="16"/>
      <c r="AO64" s="6">
        <f t="shared" si="73"/>
        <v>41</v>
      </c>
      <c r="AP64" s="16"/>
      <c r="AQ64" s="16"/>
      <c r="AR64" s="16"/>
      <c r="AS64" s="16"/>
      <c r="AT64" s="6">
        <f t="shared" si="74"/>
        <v>41</v>
      </c>
      <c r="AU64" s="16"/>
      <c r="AV64" s="16"/>
      <c r="AW64" s="16"/>
      <c r="AX64" s="16"/>
      <c r="AY64" s="6">
        <f t="shared" si="75"/>
        <v>41</v>
      </c>
      <c r="AZ64" s="16"/>
      <c r="BA64" s="16"/>
      <c r="BB64" s="16"/>
      <c r="BC64" s="16"/>
      <c r="BD64" s="6">
        <f t="shared" si="76"/>
        <v>41</v>
      </c>
      <c r="BE64" s="16"/>
      <c r="BF64" s="16"/>
      <c r="BG64" s="16"/>
      <c r="BH64" s="16"/>
      <c r="BI64" s="6">
        <f t="shared" si="77"/>
        <v>41</v>
      </c>
      <c r="BJ64" s="16"/>
      <c r="BK64" s="16"/>
      <c r="BL64" s="16"/>
      <c r="BM64" s="16"/>
      <c r="BN64" s="6">
        <f t="shared" si="78"/>
        <v>41</v>
      </c>
      <c r="BO64" s="16"/>
      <c r="BP64" s="16"/>
      <c r="BQ64" s="16"/>
      <c r="BR64" s="16"/>
      <c r="BS64" s="6">
        <f t="shared" si="79"/>
        <v>41</v>
      </c>
    </row>
    <row r="65" spans="1:71" s="39" customFormat="1" x14ac:dyDescent="0.25">
      <c r="A65" s="37"/>
      <c r="B65" s="31" t="s">
        <v>347</v>
      </c>
      <c r="C65" s="24">
        <v>11</v>
      </c>
      <c r="D65" s="24">
        <v>4057</v>
      </c>
      <c r="E65" s="30">
        <v>17</v>
      </c>
      <c r="F65" s="6">
        <f>IF(B65="MAL",E65,IF(E65&gt;=11,E65+variables!$B$1,11))</f>
        <v>18</v>
      </c>
      <c r="G65" s="38">
        <f t="shared" si="80"/>
        <v>0.66666666666666663</v>
      </c>
      <c r="H65" s="149">
        <v>12</v>
      </c>
      <c r="I65" s="149">
        <f t="shared" si="68"/>
        <v>12</v>
      </c>
      <c r="J65" s="164"/>
      <c r="K65" s="16">
        <v>2017</v>
      </c>
      <c r="L65" s="16">
        <v>2016</v>
      </c>
      <c r="M65" s="16"/>
      <c r="N65" s="16"/>
      <c r="O65" s="16"/>
      <c r="P65" s="149">
        <f t="shared" si="81"/>
        <v>12</v>
      </c>
      <c r="Q65" s="16"/>
      <c r="R65" s="16"/>
      <c r="S65" s="16"/>
      <c r="T65" s="16"/>
      <c r="U65" s="6">
        <f t="shared" si="69"/>
        <v>12</v>
      </c>
      <c r="V65" s="16"/>
      <c r="W65" s="16"/>
      <c r="X65" s="16"/>
      <c r="Y65" s="16"/>
      <c r="Z65" s="6">
        <f t="shared" si="70"/>
        <v>12</v>
      </c>
      <c r="AA65" s="16"/>
      <c r="AB65" s="16"/>
      <c r="AC65" s="16"/>
      <c r="AD65" s="16"/>
      <c r="AE65" s="6">
        <f t="shared" si="71"/>
        <v>12</v>
      </c>
      <c r="AF65" s="16"/>
      <c r="AG65" s="16"/>
      <c r="AH65" s="16"/>
      <c r="AI65" s="16"/>
      <c r="AJ65" s="6">
        <f t="shared" si="72"/>
        <v>12</v>
      </c>
      <c r="AK65" s="16"/>
      <c r="AL65" s="16"/>
      <c r="AM65" s="16"/>
      <c r="AN65" s="16"/>
      <c r="AO65" s="6">
        <f t="shared" si="73"/>
        <v>12</v>
      </c>
      <c r="AP65" s="16"/>
      <c r="AQ65" s="16"/>
      <c r="AR65" s="16"/>
      <c r="AS65" s="16"/>
      <c r="AT65" s="6">
        <f t="shared" si="74"/>
        <v>12</v>
      </c>
      <c r="AU65" s="16"/>
      <c r="AV65" s="16"/>
      <c r="AW65" s="16"/>
      <c r="AX65" s="16"/>
      <c r="AY65" s="6">
        <f t="shared" si="75"/>
        <v>12</v>
      </c>
      <c r="AZ65" s="16"/>
      <c r="BA65" s="16"/>
      <c r="BB65" s="16"/>
      <c r="BC65" s="16"/>
      <c r="BD65" s="6">
        <f t="shared" si="76"/>
        <v>12</v>
      </c>
      <c r="BE65" s="16"/>
      <c r="BF65" s="16"/>
      <c r="BG65" s="16"/>
      <c r="BH65" s="16"/>
      <c r="BI65" s="6">
        <f t="shared" si="77"/>
        <v>12</v>
      </c>
      <c r="BJ65" s="16"/>
      <c r="BK65" s="16"/>
      <c r="BL65" s="16"/>
      <c r="BM65" s="16"/>
      <c r="BN65" s="6">
        <f t="shared" si="78"/>
        <v>12</v>
      </c>
      <c r="BO65" s="16"/>
      <c r="BP65" s="16"/>
      <c r="BQ65" s="16"/>
      <c r="BR65" s="16"/>
      <c r="BS65" s="6">
        <f t="shared" si="79"/>
        <v>12</v>
      </c>
    </row>
    <row r="66" spans="1:71" s="39" customFormat="1" x14ac:dyDescent="0.25">
      <c r="A66" s="37"/>
      <c r="B66" s="31" t="s">
        <v>55</v>
      </c>
      <c r="C66" s="24">
        <v>12</v>
      </c>
      <c r="D66" s="24">
        <v>4272</v>
      </c>
      <c r="E66" s="30">
        <v>22</v>
      </c>
      <c r="F66" s="6">
        <f>IF(B66="MAL",E66,IF(E66&gt;=11,E66+variables!$B$1,11))</f>
        <v>23</v>
      </c>
      <c r="G66" s="38">
        <f t="shared" si="80"/>
        <v>0.34782608695652173</v>
      </c>
      <c r="H66" s="149">
        <v>8</v>
      </c>
      <c r="I66" s="149">
        <f t="shared" si="68"/>
        <v>8</v>
      </c>
      <c r="J66" s="164"/>
      <c r="K66" s="16">
        <v>2017</v>
      </c>
      <c r="L66" s="16">
        <v>2017</v>
      </c>
      <c r="M66" s="16"/>
      <c r="N66" s="16"/>
      <c r="O66" s="16"/>
      <c r="P66" s="149">
        <f t="shared" si="81"/>
        <v>8</v>
      </c>
      <c r="Q66" s="16"/>
      <c r="R66" s="16"/>
      <c r="S66" s="16"/>
      <c r="T66" s="16"/>
      <c r="U66" s="6">
        <f t="shared" si="69"/>
        <v>8</v>
      </c>
      <c r="V66" s="16"/>
      <c r="W66" s="16"/>
      <c r="X66" s="16"/>
      <c r="Y66" s="16"/>
      <c r="Z66" s="6">
        <f t="shared" si="70"/>
        <v>8</v>
      </c>
      <c r="AA66" s="16"/>
      <c r="AB66" s="16"/>
      <c r="AC66" s="16"/>
      <c r="AD66" s="16"/>
      <c r="AE66" s="6">
        <f t="shared" si="71"/>
        <v>8</v>
      </c>
      <c r="AF66" s="16"/>
      <c r="AG66" s="16"/>
      <c r="AH66" s="16"/>
      <c r="AI66" s="16"/>
      <c r="AJ66" s="6">
        <f t="shared" si="72"/>
        <v>8</v>
      </c>
      <c r="AK66" s="16"/>
      <c r="AL66" s="16"/>
      <c r="AM66" s="16"/>
      <c r="AN66" s="16"/>
      <c r="AO66" s="6">
        <f t="shared" si="73"/>
        <v>8</v>
      </c>
      <c r="AP66" s="16"/>
      <c r="AQ66" s="16"/>
      <c r="AR66" s="16"/>
      <c r="AS66" s="16"/>
      <c r="AT66" s="6">
        <f t="shared" si="74"/>
        <v>8</v>
      </c>
      <c r="AU66" s="16"/>
      <c r="AV66" s="16"/>
      <c r="AW66" s="16"/>
      <c r="AX66" s="16"/>
      <c r="AY66" s="6">
        <f t="shared" si="75"/>
        <v>8</v>
      </c>
      <c r="AZ66" s="16"/>
      <c r="BA66" s="16"/>
      <c r="BB66" s="16"/>
      <c r="BC66" s="16"/>
      <c r="BD66" s="6">
        <f t="shared" si="76"/>
        <v>8</v>
      </c>
      <c r="BE66" s="16"/>
      <c r="BF66" s="16"/>
      <c r="BG66" s="16"/>
      <c r="BH66" s="16"/>
      <c r="BI66" s="6">
        <f t="shared" si="77"/>
        <v>8</v>
      </c>
      <c r="BJ66" s="16"/>
      <c r="BK66" s="16"/>
      <c r="BL66" s="16"/>
      <c r="BM66" s="16"/>
      <c r="BN66" s="6">
        <f t="shared" si="78"/>
        <v>8</v>
      </c>
      <c r="BO66" s="16"/>
      <c r="BP66" s="16"/>
      <c r="BQ66" s="16"/>
      <c r="BR66" s="16"/>
      <c r="BS66" s="6">
        <f t="shared" si="79"/>
        <v>8</v>
      </c>
    </row>
    <row r="67" spans="1:71" s="39" customFormat="1" x14ac:dyDescent="0.25">
      <c r="A67" s="37"/>
      <c r="B67" s="31" t="s">
        <v>437</v>
      </c>
      <c r="C67" s="24">
        <v>15</v>
      </c>
      <c r="D67" s="24"/>
      <c r="E67" s="30">
        <v>34</v>
      </c>
      <c r="F67" s="6">
        <f>IF(B67="MAL",E67,IF(E67&gt;=11,E67+variables!$B$1,11))</f>
        <v>35</v>
      </c>
      <c r="G67" s="38">
        <f t="shared" si="80"/>
        <v>0.25714285714285712</v>
      </c>
      <c r="H67" s="149">
        <v>9</v>
      </c>
      <c r="I67" s="149">
        <f t="shared" si="68"/>
        <v>9</v>
      </c>
      <c r="J67" s="164"/>
      <c r="K67" s="16">
        <v>2017</v>
      </c>
      <c r="L67" s="16">
        <v>2017</v>
      </c>
      <c r="M67" s="16"/>
      <c r="N67" s="16"/>
      <c r="O67" s="16"/>
      <c r="P67" s="149">
        <f t="shared" si="81"/>
        <v>9</v>
      </c>
      <c r="Q67" s="16"/>
      <c r="R67" s="16"/>
      <c r="S67" s="16"/>
      <c r="T67" s="16"/>
      <c r="U67" s="6">
        <f t="shared" si="69"/>
        <v>9</v>
      </c>
      <c r="V67" s="16"/>
      <c r="W67" s="16"/>
      <c r="X67" s="16"/>
      <c r="Y67" s="16"/>
      <c r="Z67" s="6">
        <f t="shared" si="70"/>
        <v>9</v>
      </c>
      <c r="AA67" s="16"/>
      <c r="AB67" s="16"/>
      <c r="AC67" s="16"/>
      <c r="AD67" s="16"/>
      <c r="AE67" s="6">
        <f t="shared" si="71"/>
        <v>9</v>
      </c>
      <c r="AF67" s="16"/>
      <c r="AG67" s="16"/>
      <c r="AH67" s="16"/>
      <c r="AI67" s="16"/>
      <c r="AJ67" s="6">
        <f t="shared" si="72"/>
        <v>9</v>
      </c>
      <c r="AK67" s="16"/>
      <c r="AL67" s="16"/>
      <c r="AM67" s="16"/>
      <c r="AN67" s="16"/>
      <c r="AO67" s="6">
        <f t="shared" si="73"/>
        <v>9</v>
      </c>
      <c r="AP67" s="16"/>
      <c r="AQ67" s="16"/>
      <c r="AR67" s="16"/>
      <c r="AS67" s="16"/>
      <c r="AT67" s="6">
        <f t="shared" si="74"/>
        <v>9</v>
      </c>
      <c r="AU67" s="16"/>
      <c r="AV67" s="16"/>
      <c r="AW67" s="16"/>
      <c r="AX67" s="16"/>
      <c r="AY67" s="6">
        <f t="shared" si="75"/>
        <v>9</v>
      </c>
      <c r="AZ67" s="16"/>
      <c r="BA67" s="16"/>
      <c r="BB67" s="16"/>
      <c r="BC67" s="16"/>
      <c r="BD67" s="6">
        <f t="shared" si="76"/>
        <v>9</v>
      </c>
      <c r="BE67" s="16"/>
      <c r="BF67" s="16"/>
      <c r="BG67" s="16"/>
      <c r="BH67" s="16"/>
      <c r="BI67" s="6">
        <f t="shared" si="77"/>
        <v>9</v>
      </c>
      <c r="BJ67" s="16"/>
      <c r="BK67" s="16"/>
      <c r="BL67" s="16"/>
      <c r="BM67" s="16"/>
      <c r="BN67" s="6">
        <f t="shared" si="78"/>
        <v>9</v>
      </c>
      <c r="BO67" s="16"/>
      <c r="BP67" s="16"/>
      <c r="BQ67" s="16"/>
      <c r="BR67" s="16"/>
      <c r="BS67" s="6">
        <f t="shared" si="79"/>
        <v>9</v>
      </c>
    </row>
    <row r="68" spans="1:71" s="39" customFormat="1" x14ac:dyDescent="0.25">
      <c r="A68" s="37"/>
      <c r="B68" s="83" t="s">
        <v>371</v>
      </c>
      <c r="C68" s="25">
        <v>17</v>
      </c>
      <c r="D68" s="25">
        <v>5397</v>
      </c>
      <c r="E68" s="84">
        <v>21</v>
      </c>
      <c r="F68" s="6">
        <f>IF(B68="MAL",E68,IF(E68&gt;=11,E68+variables!$B$1,11))</f>
        <v>22</v>
      </c>
      <c r="G68" s="38">
        <f t="shared" si="80"/>
        <v>0.5</v>
      </c>
      <c r="H68" s="149">
        <v>11</v>
      </c>
      <c r="I68" s="149">
        <f t="shared" si="68"/>
        <v>11</v>
      </c>
      <c r="J68" s="164"/>
      <c r="K68" s="16">
        <v>2017</v>
      </c>
      <c r="L68" s="16">
        <v>2017</v>
      </c>
      <c r="M68" s="16"/>
      <c r="N68" s="16"/>
      <c r="O68" s="16"/>
      <c r="P68" s="149">
        <f t="shared" si="81"/>
        <v>11</v>
      </c>
      <c r="Q68" s="55"/>
      <c r="R68" s="16"/>
      <c r="S68" s="16"/>
      <c r="T68" s="16"/>
      <c r="U68" s="6">
        <f t="shared" si="69"/>
        <v>11</v>
      </c>
      <c r="V68" s="16"/>
      <c r="W68" s="16"/>
      <c r="X68" s="16"/>
      <c r="Y68" s="16"/>
      <c r="Z68" s="6">
        <f t="shared" si="70"/>
        <v>11</v>
      </c>
      <c r="AA68" s="16"/>
      <c r="AB68" s="16"/>
      <c r="AC68" s="16"/>
      <c r="AD68" s="16"/>
      <c r="AE68" s="6">
        <f t="shared" si="71"/>
        <v>11</v>
      </c>
      <c r="AF68" s="16"/>
      <c r="AG68" s="16"/>
      <c r="AH68" s="16"/>
      <c r="AI68" s="16"/>
      <c r="AJ68" s="6">
        <f t="shared" si="72"/>
        <v>11</v>
      </c>
      <c r="AK68" s="16"/>
      <c r="AL68" s="16"/>
      <c r="AM68" s="16"/>
      <c r="AN68" s="16"/>
      <c r="AO68" s="6">
        <f t="shared" si="73"/>
        <v>11</v>
      </c>
      <c r="AP68" s="16"/>
      <c r="AQ68" s="16"/>
      <c r="AR68" s="16"/>
      <c r="AS68" s="16"/>
      <c r="AT68" s="6">
        <f t="shared" si="74"/>
        <v>11</v>
      </c>
      <c r="AU68" s="16"/>
      <c r="AV68" s="16"/>
      <c r="AW68" s="16"/>
      <c r="AX68" s="16"/>
      <c r="AY68" s="6">
        <f t="shared" si="75"/>
        <v>11</v>
      </c>
      <c r="AZ68" s="16"/>
      <c r="BA68" s="16"/>
      <c r="BB68" s="16"/>
      <c r="BC68" s="16"/>
      <c r="BD68" s="6">
        <f t="shared" si="76"/>
        <v>11</v>
      </c>
      <c r="BE68" s="16"/>
      <c r="BF68" s="16"/>
      <c r="BG68" s="16"/>
      <c r="BH68" s="16"/>
      <c r="BI68" s="6">
        <f t="shared" si="77"/>
        <v>11</v>
      </c>
      <c r="BJ68" s="16"/>
      <c r="BK68" s="16"/>
      <c r="BL68" s="16"/>
      <c r="BM68" s="16"/>
      <c r="BN68" s="6">
        <f t="shared" si="78"/>
        <v>11</v>
      </c>
      <c r="BO68" s="16"/>
      <c r="BP68" s="16"/>
      <c r="BQ68" s="16"/>
      <c r="BR68" s="16"/>
      <c r="BS68" s="6">
        <f t="shared" si="79"/>
        <v>11</v>
      </c>
    </row>
    <row r="69" spans="1:71" s="39" customFormat="1" x14ac:dyDescent="0.25">
      <c r="A69" s="6"/>
      <c r="B69" s="59"/>
      <c r="C69" s="59"/>
      <c r="D69" s="59"/>
      <c r="E69" s="59"/>
      <c r="F69" s="59"/>
      <c r="G69" s="59"/>
      <c r="H69" s="156"/>
      <c r="I69" s="156"/>
      <c r="J69" s="156"/>
      <c r="K69" s="59"/>
      <c r="L69" s="59"/>
      <c r="M69" s="59">
        <f>SUM(M62:M68)</f>
        <v>0</v>
      </c>
      <c r="N69" s="59">
        <f>SUM(N62:N68)</f>
        <v>0</v>
      </c>
      <c r="O69" s="59">
        <f>SUM(O62:O68)</f>
        <v>1</v>
      </c>
      <c r="P69" s="156">
        <f>SUM(P60:P68)</f>
        <v>211</v>
      </c>
      <c r="Q69" s="156">
        <f t="shared" ref="Q69:BS69" si="82">SUM(Q60:Q68)</f>
        <v>0</v>
      </c>
      <c r="R69" s="156">
        <f t="shared" si="82"/>
        <v>0</v>
      </c>
      <c r="S69" s="156">
        <f t="shared" si="82"/>
        <v>0</v>
      </c>
      <c r="T69" s="156">
        <f t="shared" si="82"/>
        <v>0</v>
      </c>
      <c r="U69" s="156">
        <f t="shared" si="82"/>
        <v>211</v>
      </c>
      <c r="V69" s="156">
        <f t="shared" si="82"/>
        <v>0</v>
      </c>
      <c r="W69" s="156">
        <f t="shared" si="82"/>
        <v>0</v>
      </c>
      <c r="X69" s="156">
        <f t="shared" si="82"/>
        <v>0</v>
      </c>
      <c r="Y69" s="156">
        <f t="shared" si="82"/>
        <v>0</v>
      </c>
      <c r="Z69" s="156">
        <f t="shared" si="82"/>
        <v>211</v>
      </c>
      <c r="AA69" s="156">
        <f t="shared" si="82"/>
        <v>0</v>
      </c>
      <c r="AB69" s="156">
        <f t="shared" si="82"/>
        <v>0</v>
      </c>
      <c r="AC69" s="156">
        <f t="shared" si="82"/>
        <v>0</v>
      </c>
      <c r="AD69" s="156">
        <f t="shared" si="82"/>
        <v>0</v>
      </c>
      <c r="AE69" s="156">
        <f t="shared" si="82"/>
        <v>211</v>
      </c>
      <c r="AF69" s="156">
        <f t="shared" si="82"/>
        <v>0</v>
      </c>
      <c r="AG69" s="156">
        <f t="shared" si="82"/>
        <v>0</v>
      </c>
      <c r="AH69" s="156">
        <f t="shared" si="82"/>
        <v>0</v>
      </c>
      <c r="AI69" s="156">
        <f t="shared" si="82"/>
        <v>0</v>
      </c>
      <c r="AJ69" s="156">
        <f t="shared" si="82"/>
        <v>211</v>
      </c>
      <c r="AK69" s="156">
        <f t="shared" si="82"/>
        <v>0</v>
      </c>
      <c r="AL69" s="156">
        <f t="shared" si="82"/>
        <v>0</v>
      </c>
      <c r="AM69" s="156">
        <f t="shared" si="82"/>
        <v>0</v>
      </c>
      <c r="AN69" s="156">
        <f t="shared" si="82"/>
        <v>0</v>
      </c>
      <c r="AO69" s="156">
        <f t="shared" si="82"/>
        <v>211</v>
      </c>
      <c r="AP69" s="156">
        <f t="shared" si="82"/>
        <v>0</v>
      </c>
      <c r="AQ69" s="156">
        <f t="shared" si="82"/>
        <v>0</v>
      </c>
      <c r="AR69" s="156">
        <f t="shared" si="82"/>
        <v>0</v>
      </c>
      <c r="AS69" s="156">
        <f t="shared" si="82"/>
        <v>0</v>
      </c>
      <c r="AT69" s="156">
        <f t="shared" si="82"/>
        <v>211</v>
      </c>
      <c r="AU69" s="156">
        <f t="shared" si="82"/>
        <v>0</v>
      </c>
      <c r="AV69" s="156">
        <f t="shared" si="82"/>
        <v>0</v>
      </c>
      <c r="AW69" s="156">
        <f t="shared" si="82"/>
        <v>0</v>
      </c>
      <c r="AX69" s="156">
        <f t="shared" si="82"/>
        <v>0</v>
      </c>
      <c r="AY69" s="156">
        <f t="shared" si="82"/>
        <v>211</v>
      </c>
      <c r="AZ69" s="156">
        <f t="shared" si="82"/>
        <v>0</v>
      </c>
      <c r="BA69" s="156">
        <f t="shared" si="82"/>
        <v>0</v>
      </c>
      <c r="BB69" s="156">
        <f t="shared" si="82"/>
        <v>0</v>
      </c>
      <c r="BC69" s="156">
        <f t="shared" si="82"/>
        <v>0</v>
      </c>
      <c r="BD69" s="156">
        <f t="shared" si="82"/>
        <v>211</v>
      </c>
      <c r="BE69" s="156">
        <f t="shared" si="82"/>
        <v>0</v>
      </c>
      <c r="BF69" s="156">
        <f t="shared" si="82"/>
        <v>0</v>
      </c>
      <c r="BG69" s="156">
        <f t="shared" si="82"/>
        <v>0</v>
      </c>
      <c r="BH69" s="156">
        <f t="shared" si="82"/>
        <v>0</v>
      </c>
      <c r="BI69" s="156">
        <f t="shared" si="82"/>
        <v>211</v>
      </c>
      <c r="BJ69" s="156">
        <f t="shared" si="82"/>
        <v>0</v>
      </c>
      <c r="BK69" s="156">
        <f t="shared" si="82"/>
        <v>0</v>
      </c>
      <c r="BL69" s="156">
        <f t="shared" si="82"/>
        <v>0</v>
      </c>
      <c r="BM69" s="156">
        <f t="shared" si="82"/>
        <v>0</v>
      </c>
      <c r="BN69" s="156">
        <f t="shared" si="82"/>
        <v>211</v>
      </c>
      <c r="BO69" s="156">
        <f t="shared" si="82"/>
        <v>0</v>
      </c>
      <c r="BP69" s="156">
        <f t="shared" si="82"/>
        <v>0</v>
      </c>
      <c r="BQ69" s="156">
        <f t="shared" si="82"/>
        <v>0</v>
      </c>
      <c r="BR69" s="156">
        <f t="shared" si="82"/>
        <v>0</v>
      </c>
      <c r="BS69" s="156">
        <f t="shared" si="82"/>
        <v>211</v>
      </c>
    </row>
    <row r="70" spans="1:71" s="39" customFormat="1" x14ac:dyDescent="0.25">
      <c r="A70" s="6"/>
      <c r="B70" s="6" t="s">
        <v>299</v>
      </c>
      <c r="C70" s="6">
        <f>COUNT(C62:C68)</f>
        <v>7</v>
      </c>
      <c r="D70" s="6"/>
      <c r="E70" s="6">
        <f>SUM(E60:E68)</f>
        <v>302</v>
      </c>
      <c r="F70" s="6">
        <f>SUM(F60:F68)</f>
        <v>310</v>
      </c>
      <c r="G70" s="38">
        <f>$BS69/F70</f>
        <v>0.6806451612903226</v>
      </c>
      <c r="H70" s="149">
        <f>SUM(H60:H68)</f>
        <v>210</v>
      </c>
      <c r="I70" s="149">
        <f>SUM(I60:I68)</f>
        <v>210</v>
      </c>
      <c r="J70" s="149">
        <f>SUM(J60:J68)</f>
        <v>0</v>
      </c>
      <c r="K70" s="6"/>
      <c r="L70" s="6"/>
      <c r="M70" s="6"/>
      <c r="N70" s="6"/>
      <c r="O70" s="6"/>
      <c r="P70" s="38">
        <f>P69/F70</f>
        <v>0.6806451612903226</v>
      </c>
      <c r="Q70" s="6"/>
      <c r="R70" s="6">
        <f>M69+R69</f>
        <v>0</v>
      </c>
      <c r="S70" s="6">
        <f>N69+S69</f>
        <v>0</v>
      </c>
      <c r="T70" s="6">
        <f>O69+T69</f>
        <v>1</v>
      </c>
      <c r="U70" s="38">
        <f>U69/F70</f>
        <v>0.6806451612903226</v>
      </c>
      <c r="V70" s="6"/>
      <c r="W70" s="6">
        <f>R70+W69</f>
        <v>0</v>
      </c>
      <c r="X70" s="6">
        <f>S70+X69</f>
        <v>0</v>
      </c>
      <c r="Y70" s="6">
        <f>T70+Y69</f>
        <v>1</v>
      </c>
      <c r="Z70" s="38">
        <f>Z69/F70</f>
        <v>0.6806451612903226</v>
      </c>
      <c r="AA70" s="6"/>
      <c r="AB70" s="6">
        <f>W70+AB69</f>
        <v>0</v>
      </c>
      <c r="AC70" s="6">
        <f>X70+AC69</f>
        <v>0</v>
      </c>
      <c r="AD70" s="6">
        <f>Y70+AD69</f>
        <v>1</v>
      </c>
      <c r="AE70" s="38">
        <f>AE69/F70</f>
        <v>0.6806451612903226</v>
      </c>
      <c r="AF70" s="6"/>
      <c r="AG70" s="6">
        <f>AB70+AG69</f>
        <v>0</v>
      </c>
      <c r="AH70" s="6">
        <f>AC70+AH69</f>
        <v>0</v>
      </c>
      <c r="AI70" s="6">
        <f>AD70+AI69</f>
        <v>1</v>
      </c>
      <c r="AJ70" s="38">
        <f>AJ69/F70</f>
        <v>0.6806451612903226</v>
      </c>
      <c r="AK70" s="6"/>
      <c r="AL70" s="6">
        <f>AG70+AL69</f>
        <v>0</v>
      </c>
      <c r="AM70" s="6">
        <f>AH70+AM69</f>
        <v>0</v>
      </c>
      <c r="AN70" s="6">
        <f>AI70+AN69</f>
        <v>1</v>
      </c>
      <c r="AO70" s="38">
        <f>AO69/F70</f>
        <v>0.6806451612903226</v>
      </c>
      <c r="AP70" s="6"/>
      <c r="AQ70" s="6">
        <f>AL70+AQ69</f>
        <v>0</v>
      </c>
      <c r="AR70" s="6">
        <f>AM70+AR69</f>
        <v>0</v>
      </c>
      <c r="AS70" s="6">
        <f>AN70+AS69</f>
        <v>1</v>
      </c>
      <c r="AT70" s="38">
        <f>AT69/F70</f>
        <v>0.6806451612903226</v>
      </c>
      <c r="AU70" s="6"/>
      <c r="AV70" s="6">
        <f>AQ70+AV69</f>
        <v>0</v>
      </c>
      <c r="AW70" s="6">
        <f>AR70+AW69</f>
        <v>0</v>
      </c>
      <c r="AX70" s="6">
        <f>AS70+AX69</f>
        <v>1</v>
      </c>
      <c r="AY70" s="38">
        <f>AY69/F70</f>
        <v>0.6806451612903226</v>
      </c>
      <c r="AZ70" s="6"/>
      <c r="BA70" s="6">
        <f>AV70+BA69</f>
        <v>0</v>
      </c>
      <c r="BB70" s="6">
        <f>AW70+BB69</f>
        <v>0</v>
      </c>
      <c r="BC70" s="6">
        <f>AX70+BC69</f>
        <v>1</v>
      </c>
      <c r="BD70" s="38">
        <f>BD69/F70</f>
        <v>0.6806451612903226</v>
      </c>
      <c r="BE70" s="6"/>
      <c r="BF70" s="6">
        <f>BA70+BF69</f>
        <v>0</v>
      </c>
      <c r="BG70" s="6">
        <f>BB70+BG69</f>
        <v>0</v>
      </c>
      <c r="BH70" s="6">
        <f>BC70+BH69</f>
        <v>1</v>
      </c>
      <c r="BI70" s="38">
        <f>BI69/F70</f>
        <v>0.6806451612903226</v>
      </c>
      <c r="BJ70" s="6"/>
      <c r="BK70" s="6">
        <f>BF70+BK69</f>
        <v>0</v>
      </c>
      <c r="BL70" s="6">
        <f>BG70+BL69</f>
        <v>0</v>
      </c>
      <c r="BM70" s="6">
        <f>BH70+BM69</f>
        <v>1</v>
      </c>
      <c r="BN70" s="38">
        <f>BN69/F70</f>
        <v>0.6806451612903226</v>
      </c>
      <c r="BO70" s="6"/>
      <c r="BP70" s="6">
        <f>BK70+BP69</f>
        <v>0</v>
      </c>
      <c r="BQ70" s="6">
        <f>BL70+BQ69</f>
        <v>0</v>
      </c>
      <c r="BR70" s="6">
        <f>BM70+BR69</f>
        <v>1</v>
      </c>
      <c r="BS70" s="38">
        <f>BS69/F70</f>
        <v>0.6806451612903226</v>
      </c>
    </row>
    <row r="71" spans="1:71" s="39" customFormat="1" x14ac:dyDescent="0.25">
      <c r="H71" s="161"/>
      <c r="I71" s="161"/>
      <c r="J71" s="161"/>
    </row>
    <row r="72" spans="1:71" s="39" customFormat="1" x14ac:dyDescent="0.25">
      <c r="A72" s="37" t="s">
        <v>200</v>
      </c>
      <c r="B72" s="6" t="s">
        <v>142</v>
      </c>
      <c r="C72" s="6"/>
      <c r="D72" s="6"/>
      <c r="E72" s="30">
        <v>53</v>
      </c>
      <c r="F72" s="6">
        <f>IF(B72="MAL",E72,IF(E72&gt;=11,E72+variables!$B$1,11))</f>
        <v>53</v>
      </c>
      <c r="G72" s="38">
        <f>BS72/F72</f>
        <v>0.94339622641509435</v>
      </c>
      <c r="H72" s="149">
        <v>50</v>
      </c>
      <c r="I72" s="149">
        <f t="shared" ref="I72:I81" si="83">+H72+J72</f>
        <v>50</v>
      </c>
      <c r="J72" s="164"/>
      <c r="K72" s="16">
        <v>2017</v>
      </c>
      <c r="L72" s="16">
        <v>2017</v>
      </c>
      <c r="M72" s="16"/>
      <c r="N72" s="16"/>
      <c r="O72" s="16"/>
      <c r="P72" s="149">
        <f>+H72</f>
        <v>50</v>
      </c>
      <c r="Q72" s="16"/>
      <c r="R72" s="16"/>
      <c r="S72" s="16"/>
      <c r="T72" s="16"/>
      <c r="U72" s="6">
        <f t="shared" ref="U72:U81" si="84">SUM(P72:T72)</f>
        <v>50</v>
      </c>
      <c r="V72" s="16"/>
      <c r="W72" s="16"/>
      <c r="X72" s="16"/>
      <c r="Y72" s="16"/>
      <c r="Z72" s="6">
        <f t="shared" ref="Z72:Z81" si="85">SUM(U72:Y72)</f>
        <v>50</v>
      </c>
      <c r="AA72" s="16"/>
      <c r="AB72" s="16"/>
      <c r="AC72" s="16"/>
      <c r="AD72" s="16"/>
      <c r="AE72" s="6">
        <f t="shared" ref="AE72:AE81" si="86">SUM(Z72:AD72)</f>
        <v>50</v>
      </c>
      <c r="AF72" s="16"/>
      <c r="AG72" s="16"/>
      <c r="AH72" s="16"/>
      <c r="AI72" s="16"/>
      <c r="AJ72" s="6">
        <f t="shared" ref="AJ72:AJ81" si="87">SUM(AE72:AI72)</f>
        <v>50</v>
      </c>
      <c r="AK72" s="16"/>
      <c r="AL72" s="16"/>
      <c r="AM72" s="16"/>
      <c r="AN72" s="16"/>
      <c r="AO72" s="6">
        <f t="shared" ref="AO72:AO81" si="88">SUM(AJ72:AN72)</f>
        <v>50</v>
      </c>
      <c r="AP72" s="16"/>
      <c r="AQ72" s="16"/>
      <c r="AR72" s="16"/>
      <c r="AS72" s="16"/>
      <c r="AT72" s="6">
        <f t="shared" ref="AT72:AT81" si="89">SUM(AO72:AS72)</f>
        <v>50</v>
      </c>
      <c r="AU72" s="16"/>
      <c r="AV72" s="16"/>
      <c r="AW72" s="16"/>
      <c r="AX72" s="16"/>
      <c r="AY72" s="6">
        <f t="shared" ref="AY72:AY81" si="90">SUM(AT72:AX72)</f>
        <v>50</v>
      </c>
      <c r="AZ72" s="16"/>
      <c r="BA72" s="16"/>
      <c r="BB72" s="16"/>
      <c r="BC72" s="16"/>
      <c r="BD72" s="6">
        <f t="shared" ref="BD72:BD81" si="91">SUM(AY72:BC72)</f>
        <v>50</v>
      </c>
      <c r="BE72" s="16"/>
      <c r="BF72" s="16"/>
      <c r="BG72" s="16"/>
      <c r="BH72" s="16"/>
      <c r="BI72" s="6">
        <f t="shared" ref="BI72:BI81" si="92">SUM(BD72:BH72)</f>
        <v>50</v>
      </c>
      <c r="BJ72" s="16"/>
      <c r="BK72" s="16"/>
      <c r="BL72" s="16"/>
      <c r="BM72" s="16"/>
      <c r="BN72" s="6">
        <f t="shared" ref="BN72:BN81" si="93">SUM(BI72:BM72)</f>
        <v>50</v>
      </c>
      <c r="BO72" s="16"/>
      <c r="BP72" s="16"/>
      <c r="BQ72" s="16"/>
      <c r="BR72" s="16"/>
      <c r="BS72" s="6">
        <f t="shared" ref="BS72:BS81" si="94">SUM(BN72:BR72)</f>
        <v>50</v>
      </c>
    </row>
    <row r="73" spans="1:71" s="39" customFormat="1" x14ac:dyDescent="0.25">
      <c r="A73" s="37"/>
      <c r="B73" s="6" t="s">
        <v>71</v>
      </c>
      <c r="C73" s="24">
        <v>1</v>
      </c>
      <c r="D73" s="24">
        <v>5789</v>
      </c>
      <c r="E73" s="30">
        <v>34</v>
      </c>
      <c r="F73" s="6">
        <f>IF(B73="MAL",E73,IF(E73&gt;=11,E73+variables!$B$1,11))</f>
        <v>35</v>
      </c>
      <c r="G73" s="38">
        <f t="shared" ref="G73:G81" si="95">$BS73/F73</f>
        <v>0.5714285714285714</v>
      </c>
      <c r="H73" s="149">
        <v>19</v>
      </c>
      <c r="I73" s="149">
        <f t="shared" si="83"/>
        <v>20</v>
      </c>
      <c r="J73" s="164">
        <v>1</v>
      </c>
      <c r="K73" s="16">
        <v>2017</v>
      </c>
      <c r="L73" s="16">
        <v>2017</v>
      </c>
      <c r="M73" s="16"/>
      <c r="N73" s="16"/>
      <c r="O73" s="16"/>
      <c r="P73" s="149">
        <f>SUM(M73:O73)+H73</f>
        <v>19</v>
      </c>
      <c r="Q73" s="16">
        <v>1</v>
      </c>
      <c r="R73" s="16"/>
      <c r="S73" s="16"/>
      <c r="T73" s="16"/>
      <c r="U73" s="6">
        <f t="shared" si="84"/>
        <v>20</v>
      </c>
      <c r="V73" s="16"/>
      <c r="W73" s="16"/>
      <c r="X73" s="16"/>
      <c r="Y73" s="16"/>
      <c r="Z73" s="6">
        <f t="shared" si="85"/>
        <v>20</v>
      </c>
      <c r="AA73" s="16"/>
      <c r="AB73" s="16"/>
      <c r="AC73" s="16"/>
      <c r="AD73" s="16"/>
      <c r="AE73" s="6">
        <f t="shared" si="86"/>
        <v>20</v>
      </c>
      <c r="AF73" s="16"/>
      <c r="AG73" s="16"/>
      <c r="AH73" s="16"/>
      <c r="AI73" s="16"/>
      <c r="AJ73" s="6">
        <f t="shared" si="87"/>
        <v>20</v>
      </c>
      <c r="AK73" s="16"/>
      <c r="AL73" s="16"/>
      <c r="AM73" s="16"/>
      <c r="AN73" s="16"/>
      <c r="AO73" s="6">
        <f t="shared" si="88"/>
        <v>20</v>
      </c>
      <c r="AP73" s="16"/>
      <c r="AQ73" s="16"/>
      <c r="AR73" s="16"/>
      <c r="AS73" s="16"/>
      <c r="AT73" s="6">
        <f t="shared" si="89"/>
        <v>20</v>
      </c>
      <c r="AU73" s="16"/>
      <c r="AV73" s="16"/>
      <c r="AW73" s="16"/>
      <c r="AX73" s="16"/>
      <c r="AY73" s="6">
        <f t="shared" si="90"/>
        <v>20</v>
      </c>
      <c r="AZ73" s="16"/>
      <c r="BA73" s="16"/>
      <c r="BB73" s="16"/>
      <c r="BC73" s="16"/>
      <c r="BD73" s="6">
        <f t="shared" si="91"/>
        <v>20</v>
      </c>
      <c r="BE73" s="16"/>
      <c r="BF73" s="16"/>
      <c r="BG73" s="16"/>
      <c r="BH73" s="16"/>
      <c r="BI73" s="6">
        <f t="shared" si="92"/>
        <v>20</v>
      </c>
      <c r="BJ73" s="16"/>
      <c r="BK73" s="16"/>
      <c r="BL73" s="16"/>
      <c r="BM73" s="16"/>
      <c r="BN73" s="6">
        <f t="shared" si="93"/>
        <v>20</v>
      </c>
      <c r="BO73" s="16"/>
      <c r="BP73" s="16"/>
      <c r="BQ73" s="16"/>
      <c r="BR73" s="16"/>
      <c r="BS73" s="6">
        <f t="shared" si="94"/>
        <v>20</v>
      </c>
    </row>
    <row r="74" spans="1:71" s="39" customFormat="1" x14ac:dyDescent="0.25">
      <c r="A74" s="37"/>
      <c r="B74" s="31" t="s">
        <v>208</v>
      </c>
      <c r="C74" s="24">
        <v>5</v>
      </c>
      <c r="D74" s="24">
        <v>2866</v>
      </c>
      <c r="E74" s="84">
        <v>65</v>
      </c>
      <c r="F74" s="6">
        <f>IF(B74="MAL",E74,IF(E74&gt;=11,E74+variables!$B$1,11))</f>
        <v>66</v>
      </c>
      <c r="G74" s="38">
        <f t="shared" si="95"/>
        <v>0.78787878787878785</v>
      </c>
      <c r="H74" s="149">
        <v>52</v>
      </c>
      <c r="I74" s="149">
        <f t="shared" si="83"/>
        <v>52</v>
      </c>
      <c r="J74" s="164"/>
      <c r="K74" s="16">
        <v>2017</v>
      </c>
      <c r="L74" s="16">
        <v>2017</v>
      </c>
      <c r="M74" s="16"/>
      <c r="N74" s="16"/>
      <c r="O74" s="16"/>
      <c r="P74" s="149">
        <f t="shared" ref="P74:P81" si="96">SUM(M74:O74)+H74</f>
        <v>52</v>
      </c>
      <c r="Q74" s="16"/>
      <c r="R74" s="16"/>
      <c r="S74" s="16"/>
      <c r="T74" s="16"/>
      <c r="U74" s="6">
        <f t="shared" si="84"/>
        <v>52</v>
      </c>
      <c r="V74" s="16"/>
      <c r="W74" s="16"/>
      <c r="X74" s="16"/>
      <c r="Y74" s="16"/>
      <c r="Z74" s="6">
        <f t="shared" si="85"/>
        <v>52</v>
      </c>
      <c r="AA74" s="16"/>
      <c r="AB74" s="16"/>
      <c r="AC74" s="16"/>
      <c r="AD74" s="16"/>
      <c r="AE74" s="6">
        <f t="shared" si="86"/>
        <v>52</v>
      </c>
      <c r="AF74" s="16"/>
      <c r="AG74" s="16"/>
      <c r="AH74" s="16"/>
      <c r="AI74" s="16"/>
      <c r="AJ74" s="6">
        <f t="shared" si="87"/>
        <v>52</v>
      </c>
      <c r="AK74" s="16"/>
      <c r="AL74" s="16"/>
      <c r="AM74" s="16"/>
      <c r="AN74" s="16"/>
      <c r="AO74" s="6">
        <f t="shared" si="88"/>
        <v>52</v>
      </c>
      <c r="AP74" s="16"/>
      <c r="AQ74" s="16"/>
      <c r="AR74" s="16"/>
      <c r="AS74" s="16"/>
      <c r="AT74" s="6">
        <f t="shared" si="89"/>
        <v>52</v>
      </c>
      <c r="AU74" s="16"/>
      <c r="AV74" s="16"/>
      <c r="AW74" s="16"/>
      <c r="AX74" s="16"/>
      <c r="AY74" s="6">
        <f t="shared" si="90"/>
        <v>52</v>
      </c>
      <c r="AZ74" s="16"/>
      <c r="BA74" s="16"/>
      <c r="BB74" s="16"/>
      <c r="BC74" s="16"/>
      <c r="BD74" s="6">
        <f t="shared" si="91"/>
        <v>52</v>
      </c>
      <c r="BE74" s="16"/>
      <c r="BF74" s="16"/>
      <c r="BG74" s="16"/>
      <c r="BH74" s="16"/>
      <c r="BI74" s="6">
        <f t="shared" si="92"/>
        <v>52</v>
      </c>
      <c r="BJ74" s="16"/>
      <c r="BK74" s="16"/>
      <c r="BL74" s="16"/>
      <c r="BM74" s="16"/>
      <c r="BN74" s="6">
        <f t="shared" si="93"/>
        <v>52</v>
      </c>
      <c r="BO74" s="16"/>
      <c r="BP74" s="16"/>
      <c r="BQ74" s="16"/>
      <c r="BR74" s="16"/>
      <c r="BS74" s="6">
        <f t="shared" si="94"/>
        <v>52</v>
      </c>
    </row>
    <row r="75" spans="1:71" s="39" customFormat="1" x14ac:dyDescent="0.25">
      <c r="A75" s="37"/>
      <c r="B75" s="31" t="s">
        <v>241</v>
      </c>
      <c r="C75" s="24">
        <v>9</v>
      </c>
      <c r="D75" s="24">
        <v>2593</v>
      </c>
      <c r="E75" s="6">
        <v>55</v>
      </c>
      <c r="F75" s="6">
        <f>IF(B75="MAL",E75,IF(E75&gt;=11,E75+variables!$B$1,11))</f>
        <v>56</v>
      </c>
      <c r="G75" s="38">
        <f t="shared" si="95"/>
        <v>0.6071428571428571</v>
      </c>
      <c r="H75" s="149">
        <v>28</v>
      </c>
      <c r="I75" s="149">
        <f t="shared" si="83"/>
        <v>28</v>
      </c>
      <c r="J75" s="164"/>
      <c r="K75" s="16">
        <v>2017</v>
      </c>
      <c r="L75" s="16">
        <v>2017</v>
      </c>
      <c r="M75" s="16"/>
      <c r="N75" s="16"/>
      <c r="O75" s="16"/>
      <c r="P75" s="149">
        <f t="shared" si="96"/>
        <v>28</v>
      </c>
      <c r="Q75" s="16"/>
      <c r="R75" s="16"/>
      <c r="S75" s="16"/>
      <c r="T75" s="16"/>
      <c r="U75" s="6">
        <f t="shared" si="84"/>
        <v>28</v>
      </c>
      <c r="V75" s="16"/>
      <c r="W75" s="16"/>
      <c r="X75" s="16">
        <v>6</v>
      </c>
      <c r="Y75" s="16"/>
      <c r="Z75" s="6">
        <f t="shared" si="85"/>
        <v>34</v>
      </c>
      <c r="AA75" s="16"/>
      <c r="AB75" s="16"/>
      <c r="AC75" s="16"/>
      <c r="AD75" s="16"/>
      <c r="AE75" s="6">
        <f t="shared" si="86"/>
        <v>34</v>
      </c>
      <c r="AF75" s="16"/>
      <c r="AG75" s="16"/>
      <c r="AH75" s="16"/>
      <c r="AI75" s="16"/>
      <c r="AJ75" s="6">
        <f t="shared" si="87"/>
        <v>34</v>
      </c>
      <c r="AK75" s="16"/>
      <c r="AL75" s="16"/>
      <c r="AM75" s="16"/>
      <c r="AN75" s="16"/>
      <c r="AO75" s="6">
        <f t="shared" si="88"/>
        <v>34</v>
      </c>
      <c r="AP75" s="16"/>
      <c r="AQ75" s="16"/>
      <c r="AR75" s="16"/>
      <c r="AS75" s="16"/>
      <c r="AT75" s="6">
        <f t="shared" si="89"/>
        <v>34</v>
      </c>
      <c r="AU75" s="16"/>
      <c r="AV75" s="16"/>
      <c r="AW75" s="16"/>
      <c r="AX75" s="16"/>
      <c r="AY75" s="6">
        <f t="shared" si="90"/>
        <v>34</v>
      </c>
      <c r="AZ75" s="16"/>
      <c r="BA75" s="16"/>
      <c r="BB75" s="16"/>
      <c r="BC75" s="16"/>
      <c r="BD75" s="6">
        <f t="shared" si="91"/>
        <v>34</v>
      </c>
      <c r="BE75" s="16"/>
      <c r="BF75" s="16"/>
      <c r="BG75" s="16"/>
      <c r="BH75" s="16"/>
      <c r="BI75" s="6">
        <f t="shared" si="92"/>
        <v>34</v>
      </c>
      <c r="BJ75" s="16"/>
      <c r="BK75" s="16"/>
      <c r="BL75" s="16"/>
      <c r="BM75" s="16"/>
      <c r="BN75" s="6">
        <f t="shared" si="93"/>
        <v>34</v>
      </c>
      <c r="BO75" s="16"/>
      <c r="BP75" s="16"/>
      <c r="BQ75" s="16"/>
      <c r="BR75" s="16"/>
      <c r="BS75" s="6">
        <f t="shared" si="94"/>
        <v>34</v>
      </c>
    </row>
    <row r="76" spans="1:71" s="39" customFormat="1" x14ac:dyDescent="0.25">
      <c r="A76" s="37"/>
      <c r="B76" s="6" t="s">
        <v>251</v>
      </c>
      <c r="C76" s="24">
        <v>11</v>
      </c>
      <c r="D76" s="24">
        <v>534</v>
      </c>
      <c r="E76" s="30">
        <v>35</v>
      </c>
      <c r="F76" s="6">
        <f>IF(B76="MAL",E76,IF(E76&gt;=11,E76+variables!$B$1,11))</f>
        <v>36</v>
      </c>
      <c r="G76" s="38">
        <f t="shared" si="95"/>
        <v>0.47222222222222221</v>
      </c>
      <c r="H76" s="149">
        <v>17</v>
      </c>
      <c r="I76" s="149">
        <f t="shared" si="83"/>
        <v>17</v>
      </c>
      <c r="J76" s="164"/>
      <c r="K76" s="16">
        <v>2017</v>
      </c>
      <c r="L76" s="16">
        <v>2017</v>
      </c>
      <c r="M76" s="16"/>
      <c r="N76" s="16"/>
      <c r="O76" s="16"/>
      <c r="P76" s="149">
        <f t="shared" si="96"/>
        <v>17</v>
      </c>
      <c r="Q76" s="16"/>
      <c r="R76" s="16"/>
      <c r="S76" s="16"/>
      <c r="T76" s="16"/>
      <c r="U76" s="6">
        <f t="shared" si="84"/>
        <v>17</v>
      </c>
      <c r="V76" s="16"/>
      <c r="W76" s="16"/>
      <c r="X76" s="16"/>
      <c r="Y76" s="16"/>
      <c r="Z76" s="6">
        <f t="shared" si="85"/>
        <v>17</v>
      </c>
      <c r="AA76" s="16"/>
      <c r="AB76" s="16"/>
      <c r="AC76" s="16"/>
      <c r="AD76" s="16"/>
      <c r="AE76" s="6">
        <f t="shared" si="86"/>
        <v>17</v>
      </c>
      <c r="AF76" s="16"/>
      <c r="AG76" s="16"/>
      <c r="AH76" s="16"/>
      <c r="AI76" s="16"/>
      <c r="AJ76" s="6">
        <f t="shared" si="87"/>
        <v>17</v>
      </c>
      <c r="AK76" s="16"/>
      <c r="AL76" s="16"/>
      <c r="AM76" s="16"/>
      <c r="AN76" s="16"/>
      <c r="AO76" s="6">
        <f t="shared" si="88"/>
        <v>17</v>
      </c>
      <c r="AP76" s="16"/>
      <c r="AQ76" s="16"/>
      <c r="AR76" s="16"/>
      <c r="AS76" s="16"/>
      <c r="AT76" s="6">
        <f t="shared" si="89"/>
        <v>17</v>
      </c>
      <c r="AU76" s="16"/>
      <c r="AV76" s="16"/>
      <c r="AW76" s="16"/>
      <c r="AX76" s="16"/>
      <c r="AY76" s="6">
        <f t="shared" si="90"/>
        <v>17</v>
      </c>
      <c r="AZ76" s="16"/>
      <c r="BA76" s="16"/>
      <c r="BB76" s="16"/>
      <c r="BC76" s="16"/>
      <c r="BD76" s="6">
        <f t="shared" si="91"/>
        <v>17</v>
      </c>
      <c r="BE76" s="16"/>
      <c r="BF76" s="16"/>
      <c r="BG76" s="16"/>
      <c r="BH76" s="16"/>
      <c r="BI76" s="6">
        <f t="shared" si="92"/>
        <v>17</v>
      </c>
      <c r="BJ76" s="16"/>
      <c r="BK76" s="16"/>
      <c r="BL76" s="16"/>
      <c r="BM76" s="16"/>
      <c r="BN76" s="6">
        <f t="shared" si="93"/>
        <v>17</v>
      </c>
      <c r="BO76" s="16"/>
      <c r="BP76" s="16"/>
      <c r="BQ76" s="16"/>
      <c r="BR76" s="16"/>
      <c r="BS76" s="6">
        <f t="shared" si="94"/>
        <v>17</v>
      </c>
    </row>
    <row r="77" spans="1:71" s="39" customFormat="1" x14ac:dyDescent="0.25">
      <c r="A77" s="37"/>
      <c r="B77" s="6" t="s">
        <v>450</v>
      </c>
      <c r="C77" s="24">
        <v>12</v>
      </c>
      <c r="D77" s="24"/>
      <c r="E77" s="30">
        <v>37</v>
      </c>
      <c r="F77" s="6">
        <f>IF(B77="MAL",E77,IF(E77&gt;=11,E77+variables!$B$1,11))</f>
        <v>38</v>
      </c>
      <c r="G77" s="38">
        <f t="shared" si="95"/>
        <v>0.15789473684210525</v>
      </c>
      <c r="H77" s="149">
        <v>6</v>
      </c>
      <c r="I77" s="149">
        <f t="shared" si="83"/>
        <v>6</v>
      </c>
      <c r="J77" s="164"/>
      <c r="K77" s="16">
        <v>2017</v>
      </c>
      <c r="L77" s="16">
        <v>2017</v>
      </c>
      <c r="M77" s="16"/>
      <c r="N77" s="16"/>
      <c r="O77" s="16"/>
      <c r="P77" s="149">
        <f t="shared" si="96"/>
        <v>6</v>
      </c>
      <c r="Q77" s="16"/>
      <c r="R77" s="16"/>
      <c r="S77" s="16"/>
      <c r="T77" s="16"/>
      <c r="U77" s="6">
        <f t="shared" si="84"/>
        <v>6</v>
      </c>
      <c r="V77" s="16"/>
      <c r="W77" s="16"/>
      <c r="X77" s="16"/>
      <c r="Y77" s="16"/>
      <c r="Z77" s="6">
        <f t="shared" si="85"/>
        <v>6</v>
      </c>
      <c r="AA77" s="16"/>
      <c r="AB77" s="16"/>
      <c r="AC77" s="16"/>
      <c r="AD77" s="16"/>
      <c r="AE77" s="6">
        <f t="shared" si="86"/>
        <v>6</v>
      </c>
      <c r="AF77" s="16"/>
      <c r="AG77" s="16"/>
      <c r="AH77" s="16"/>
      <c r="AI77" s="16"/>
      <c r="AJ77" s="6">
        <f t="shared" si="87"/>
        <v>6</v>
      </c>
      <c r="AK77" s="16"/>
      <c r="AL77" s="16"/>
      <c r="AM77" s="16"/>
      <c r="AN77" s="16"/>
      <c r="AO77" s="6">
        <f t="shared" si="88"/>
        <v>6</v>
      </c>
      <c r="AP77" s="16"/>
      <c r="AQ77" s="16"/>
      <c r="AR77" s="16"/>
      <c r="AS77" s="16"/>
      <c r="AT77" s="6">
        <f t="shared" si="89"/>
        <v>6</v>
      </c>
      <c r="AU77" s="16"/>
      <c r="AV77" s="16"/>
      <c r="AW77" s="16"/>
      <c r="AX77" s="16"/>
      <c r="AY77" s="6">
        <f t="shared" si="90"/>
        <v>6</v>
      </c>
      <c r="AZ77" s="16"/>
      <c r="BA77" s="16"/>
      <c r="BB77" s="16"/>
      <c r="BC77" s="16"/>
      <c r="BD77" s="6">
        <f t="shared" si="91"/>
        <v>6</v>
      </c>
      <c r="BE77" s="16"/>
      <c r="BF77" s="16"/>
      <c r="BG77" s="16"/>
      <c r="BH77" s="16"/>
      <c r="BI77" s="6">
        <f t="shared" si="92"/>
        <v>6</v>
      </c>
      <c r="BJ77" s="16"/>
      <c r="BK77" s="16"/>
      <c r="BL77" s="16"/>
      <c r="BM77" s="16"/>
      <c r="BN77" s="6">
        <f t="shared" si="93"/>
        <v>6</v>
      </c>
      <c r="BO77" s="16"/>
      <c r="BP77" s="16"/>
      <c r="BQ77" s="16"/>
      <c r="BR77" s="16"/>
      <c r="BS77" s="6">
        <f t="shared" si="94"/>
        <v>6</v>
      </c>
    </row>
    <row r="78" spans="1:71" s="39" customFormat="1" x14ac:dyDescent="0.25">
      <c r="A78" s="37"/>
      <c r="B78" s="6" t="s">
        <v>438</v>
      </c>
      <c r="C78" s="24">
        <v>14</v>
      </c>
      <c r="D78" s="24"/>
      <c r="E78" s="30">
        <v>19</v>
      </c>
      <c r="F78" s="6">
        <f>IF(B78="MAL",E78,IF(E78&gt;=11,E78+variables!$B$1,11))</f>
        <v>20</v>
      </c>
      <c r="G78" s="38">
        <f t="shared" si="95"/>
        <v>0.75</v>
      </c>
      <c r="H78" s="149">
        <v>1</v>
      </c>
      <c r="I78" s="149">
        <f t="shared" si="83"/>
        <v>3</v>
      </c>
      <c r="J78" s="164">
        <v>2</v>
      </c>
      <c r="K78" s="16">
        <v>2017</v>
      </c>
      <c r="L78" s="16">
        <v>2017</v>
      </c>
      <c r="M78" s="16">
        <v>1</v>
      </c>
      <c r="N78" s="16"/>
      <c r="O78" s="16">
        <v>12</v>
      </c>
      <c r="P78" s="149">
        <f t="shared" si="96"/>
        <v>14</v>
      </c>
      <c r="Q78" s="16"/>
      <c r="R78" s="16"/>
      <c r="S78" s="16"/>
      <c r="T78" s="16"/>
      <c r="U78" s="6">
        <f t="shared" si="84"/>
        <v>14</v>
      </c>
      <c r="V78" s="16"/>
      <c r="W78" s="16">
        <v>1</v>
      </c>
      <c r="X78" s="16"/>
      <c r="Y78" s="16"/>
      <c r="Z78" s="6">
        <f t="shared" si="85"/>
        <v>15</v>
      </c>
      <c r="AA78" s="16"/>
      <c r="AB78" s="16"/>
      <c r="AC78" s="16"/>
      <c r="AD78" s="16"/>
      <c r="AE78" s="6">
        <f t="shared" si="86"/>
        <v>15</v>
      </c>
      <c r="AF78" s="16"/>
      <c r="AG78" s="16"/>
      <c r="AH78" s="16"/>
      <c r="AI78" s="16"/>
      <c r="AJ78" s="6">
        <f t="shared" si="87"/>
        <v>15</v>
      </c>
      <c r="AK78" s="16"/>
      <c r="AL78" s="16"/>
      <c r="AM78" s="16"/>
      <c r="AN78" s="16"/>
      <c r="AO78" s="6">
        <f t="shared" si="88"/>
        <v>15</v>
      </c>
      <c r="AP78" s="16"/>
      <c r="AQ78" s="16"/>
      <c r="AR78" s="16"/>
      <c r="AS78" s="16"/>
      <c r="AT78" s="6">
        <f t="shared" si="89"/>
        <v>15</v>
      </c>
      <c r="AU78" s="16"/>
      <c r="AV78" s="16"/>
      <c r="AW78" s="16"/>
      <c r="AX78" s="16"/>
      <c r="AY78" s="6">
        <f t="shared" si="90"/>
        <v>15</v>
      </c>
      <c r="AZ78" s="16"/>
      <c r="BA78" s="16"/>
      <c r="BB78" s="16"/>
      <c r="BC78" s="16"/>
      <c r="BD78" s="6">
        <f t="shared" si="91"/>
        <v>15</v>
      </c>
      <c r="BE78" s="16"/>
      <c r="BF78" s="16"/>
      <c r="BG78" s="16"/>
      <c r="BH78" s="16"/>
      <c r="BI78" s="6">
        <f t="shared" si="92"/>
        <v>15</v>
      </c>
      <c r="BJ78" s="16"/>
      <c r="BK78" s="16"/>
      <c r="BL78" s="16"/>
      <c r="BM78" s="16"/>
      <c r="BN78" s="6">
        <f t="shared" si="93"/>
        <v>15</v>
      </c>
      <c r="BO78" s="16"/>
      <c r="BP78" s="16"/>
      <c r="BQ78" s="16"/>
      <c r="BR78" s="16"/>
      <c r="BS78" s="6">
        <f t="shared" si="94"/>
        <v>15</v>
      </c>
    </row>
    <row r="79" spans="1:71" s="39" customFormat="1" x14ac:dyDescent="0.25">
      <c r="A79" s="37"/>
      <c r="B79" s="6" t="s">
        <v>419</v>
      </c>
      <c r="C79" s="24">
        <v>15</v>
      </c>
      <c r="D79" s="24">
        <v>3127</v>
      </c>
      <c r="E79" s="30">
        <v>31</v>
      </c>
      <c r="F79" s="6">
        <f>IF(B79="MAL",E79,IF(E79&gt;=11,E79+variables!$B$1,11))</f>
        <v>32</v>
      </c>
      <c r="G79" s="38">
        <f t="shared" si="95"/>
        <v>0.25</v>
      </c>
      <c r="H79" s="149">
        <v>8</v>
      </c>
      <c r="I79" s="149">
        <f t="shared" si="83"/>
        <v>8</v>
      </c>
      <c r="J79" s="164"/>
      <c r="K79" s="16">
        <v>2017</v>
      </c>
      <c r="L79" s="16">
        <v>2017</v>
      </c>
      <c r="M79" s="16"/>
      <c r="N79" s="16"/>
      <c r="O79" s="16"/>
      <c r="P79" s="149">
        <f t="shared" si="96"/>
        <v>8</v>
      </c>
      <c r="Q79" s="16"/>
      <c r="R79" s="16"/>
      <c r="S79" s="16"/>
      <c r="T79" s="16"/>
      <c r="U79" s="6">
        <f t="shared" si="84"/>
        <v>8</v>
      </c>
      <c r="V79" s="16"/>
      <c r="W79" s="16"/>
      <c r="X79" s="16"/>
      <c r="Y79" s="16"/>
      <c r="Z79" s="6">
        <f t="shared" si="85"/>
        <v>8</v>
      </c>
      <c r="AA79" s="16"/>
      <c r="AB79" s="16"/>
      <c r="AC79" s="16"/>
      <c r="AD79" s="16"/>
      <c r="AE79" s="6">
        <f t="shared" si="86"/>
        <v>8</v>
      </c>
      <c r="AF79" s="16"/>
      <c r="AG79" s="16"/>
      <c r="AH79" s="16"/>
      <c r="AI79" s="16"/>
      <c r="AJ79" s="6">
        <f t="shared" si="87"/>
        <v>8</v>
      </c>
      <c r="AK79" s="16"/>
      <c r="AL79" s="16"/>
      <c r="AM79" s="16"/>
      <c r="AN79" s="16"/>
      <c r="AO79" s="6">
        <f t="shared" si="88"/>
        <v>8</v>
      </c>
      <c r="AP79" s="16"/>
      <c r="AQ79" s="16"/>
      <c r="AR79" s="16"/>
      <c r="AS79" s="16"/>
      <c r="AT79" s="6">
        <f t="shared" si="89"/>
        <v>8</v>
      </c>
      <c r="AU79" s="16"/>
      <c r="AV79" s="16"/>
      <c r="AW79" s="16"/>
      <c r="AX79" s="16"/>
      <c r="AY79" s="6">
        <f t="shared" si="90"/>
        <v>8</v>
      </c>
      <c r="AZ79" s="16"/>
      <c r="BA79" s="16"/>
      <c r="BB79" s="16"/>
      <c r="BC79" s="16"/>
      <c r="BD79" s="6">
        <f t="shared" si="91"/>
        <v>8</v>
      </c>
      <c r="BE79" s="16"/>
      <c r="BF79" s="16"/>
      <c r="BG79" s="16"/>
      <c r="BH79" s="16"/>
      <c r="BI79" s="6">
        <f t="shared" si="92"/>
        <v>8</v>
      </c>
      <c r="BJ79" s="16"/>
      <c r="BK79" s="16"/>
      <c r="BL79" s="16"/>
      <c r="BM79" s="16"/>
      <c r="BN79" s="6">
        <f t="shared" si="93"/>
        <v>8</v>
      </c>
      <c r="BO79" s="16"/>
      <c r="BP79" s="16"/>
      <c r="BQ79" s="16"/>
      <c r="BR79" s="16"/>
      <c r="BS79" s="6">
        <f t="shared" si="94"/>
        <v>8</v>
      </c>
    </row>
    <row r="80" spans="1:71" s="39" customFormat="1" x14ac:dyDescent="0.25">
      <c r="A80" s="37"/>
      <c r="B80" s="6" t="s">
        <v>127</v>
      </c>
      <c r="C80" s="24">
        <v>17</v>
      </c>
      <c r="D80" s="24">
        <v>5606</v>
      </c>
      <c r="E80" s="30">
        <v>20</v>
      </c>
      <c r="F80" s="6">
        <f>IF(B80="MAL",E80,IF(E80&gt;=11,E80+variables!$B$1,11))</f>
        <v>21</v>
      </c>
      <c r="G80" s="38">
        <f t="shared" si="95"/>
        <v>1.0476190476190477</v>
      </c>
      <c r="H80" s="149">
        <v>17</v>
      </c>
      <c r="I80" s="149">
        <f t="shared" si="83"/>
        <v>17</v>
      </c>
      <c r="J80" s="164"/>
      <c r="K80" s="16">
        <v>2017</v>
      </c>
      <c r="L80" s="16">
        <v>2017</v>
      </c>
      <c r="M80" s="16">
        <v>4</v>
      </c>
      <c r="N80" s="16">
        <v>1</v>
      </c>
      <c r="O80" s="16"/>
      <c r="P80" s="149">
        <f t="shared" si="96"/>
        <v>22</v>
      </c>
      <c r="Q80" s="16"/>
      <c r="R80" s="16"/>
      <c r="S80" s="16"/>
      <c r="T80" s="16"/>
      <c r="U80" s="6">
        <f t="shared" si="84"/>
        <v>22</v>
      </c>
      <c r="V80" s="16"/>
      <c r="W80" s="16"/>
      <c r="X80" s="16"/>
      <c r="Y80" s="16"/>
      <c r="Z80" s="6">
        <f t="shared" si="85"/>
        <v>22</v>
      </c>
      <c r="AA80" s="16"/>
      <c r="AB80" s="16"/>
      <c r="AC80" s="16"/>
      <c r="AD80" s="16"/>
      <c r="AE80" s="6">
        <f t="shared" si="86"/>
        <v>22</v>
      </c>
      <c r="AF80" s="16"/>
      <c r="AG80" s="16"/>
      <c r="AH80" s="16"/>
      <c r="AI80" s="16"/>
      <c r="AJ80" s="6">
        <f t="shared" si="87"/>
        <v>22</v>
      </c>
      <c r="AK80" s="16"/>
      <c r="AL80" s="16"/>
      <c r="AM80" s="16"/>
      <c r="AN80" s="16"/>
      <c r="AO80" s="6">
        <f t="shared" si="88"/>
        <v>22</v>
      </c>
      <c r="AP80" s="16"/>
      <c r="AQ80" s="16"/>
      <c r="AR80" s="16"/>
      <c r="AS80" s="16"/>
      <c r="AT80" s="6">
        <f t="shared" si="89"/>
        <v>22</v>
      </c>
      <c r="AU80" s="16"/>
      <c r="AV80" s="16"/>
      <c r="AW80" s="16"/>
      <c r="AX80" s="16"/>
      <c r="AY80" s="6">
        <f t="shared" si="90"/>
        <v>22</v>
      </c>
      <c r="AZ80" s="16"/>
      <c r="BA80" s="16"/>
      <c r="BB80" s="16"/>
      <c r="BC80" s="16"/>
      <c r="BD80" s="6">
        <f t="shared" si="91"/>
        <v>22</v>
      </c>
      <c r="BE80" s="16"/>
      <c r="BF80" s="16"/>
      <c r="BG80" s="16"/>
      <c r="BH80" s="16"/>
      <c r="BI80" s="6">
        <f t="shared" si="92"/>
        <v>22</v>
      </c>
      <c r="BJ80" s="16"/>
      <c r="BK80" s="16"/>
      <c r="BL80" s="16"/>
      <c r="BM80" s="16"/>
      <c r="BN80" s="6">
        <f t="shared" si="93"/>
        <v>22</v>
      </c>
      <c r="BO80" s="16"/>
      <c r="BP80" s="16"/>
      <c r="BQ80" s="16"/>
      <c r="BR80" s="16"/>
      <c r="BS80" s="6">
        <f t="shared" si="94"/>
        <v>22</v>
      </c>
    </row>
    <row r="81" spans="1:71" s="39" customFormat="1" x14ac:dyDescent="0.25">
      <c r="A81" s="37"/>
      <c r="B81" s="6" t="s">
        <v>130</v>
      </c>
      <c r="C81" s="24">
        <v>56</v>
      </c>
      <c r="D81" s="24">
        <v>5608</v>
      </c>
      <c r="E81" s="30">
        <v>13</v>
      </c>
      <c r="F81" s="6">
        <f>IF(B81="MAL",E81,IF(E81&gt;=11,E81+variables!$B$1,11))</f>
        <v>14</v>
      </c>
      <c r="G81" s="38">
        <f t="shared" si="95"/>
        <v>0.42857142857142855</v>
      </c>
      <c r="H81" s="149">
        <v>6</v>
      </c>
      <c r="I81" s="149">
        <f t="shared" si="83"/>
        <v>6</v>
      </c>
      <c r="J81" s="164"/>
      <c r="K81" s="16">
        <v>2017</v>
      </c>
      <c r="L81" s="16">
        <v>2017</v>
      </c>
      <c r="M81" s="16"/>
      <c r="N81" s="16"/>
      <c r="O81" s="16"/>
      <c r="P81" s="149">
        <f t="shared" si="96"/>
        <v>6</v>
      </c>
      <c r="Q81" s="16"/>
      <c r="R81" s="16"/>
      <c r="S81" s="16"/>
      <c r="T81" s="16"/>
      <c r="U81" s="6">
        <f t="shared" si="84"/>
        <v>6</v>
      </c>
      <c r="V81" s="16"/>
      <c r="W81" s="16"/>
      <c r="X81" s="16"/>
      <c r="Y81" s="16"/>
      <c r="Z81" s="6">
        <f t="shared" si="85"/>
        <v>6</v>
      </c>
      <c r="AA81" s="16"/>
      <c r="AB81" s="16"/>
      <c r="AC81" s="16"/>
      <c r="AD81" s="16"/>
      <c r="AE81" s="6">
        <f t="shared" si="86"/>
        <v>6</v>
      </c>
      <c r="AF81" s="16"/>
      <c r="AG81" s="16"/>
      <c r="AH81" s="16"/>
      <c r="AI81" s="16"/>
      <c r="AJ81" s="6">
        <f t="shared" si="87"/>
        <v>6</v>
      </c>
      <c r="AK81" s="16"/>
      <c r="AL81" s="16"/>
      <c r="AM81" s="16"/>
      <c r="AN81" s="16"/>
      <c r="AO81" s="6">
        <f t="shared" si="88"/>
        <v>6</v>
      </c>
      <c r="AP81" s="16"/>
      <c r="AQ81" s="16"/>
      <c r="AR81" s="16"/>
      <c r="AS81" s="16"/>
      <c r="AT81" s="6">
        <f t="shared" si="89"/>
        <v>6</v>
      </c>
      <c r="AU81" s="16"/>
      <c r="AV81" s="16"/>
      <c r="AW81" s="16"/>
      <c r="AX81" s="16"/>
      <c r="AY81" s="6">
        <f t="shared" si="90"/>
        <v>6</v>
      </c>
      <c r="AZ81" s="16"/>
      <c r="BA81" s="16"/>
      <c r="BB81" s="16"/>
      <c r="BC81" s="16"/>
      <c r="BD81" s="6">
        <f t="shared" si="91"/>
        <v>6</v>
      </c>
      <c r="BE81" s="16"/>
      <c r="BF81" s="16"/>
      <c r="BG81" s="16"/>
      <c r="BH81" s="16"/>
      <c r="BI81" s="6">
        <f t="shared" si="92"/>
        <v>6</v>
      </c>
      <c r="BJ81" s="16"/>
      <c r="BK81" s="16"/>
      <c r="BL81" s="16"/>
      <c r="BM81" s="16"/>
      <c r="BN81" s="6">
        <f t="shared" si="93"/>
        <v>6</v>
      </c>
      <c r="BO81" s="16"/>
      <c r="BP81" s="16"/>
      <c r="BQ81" s="16"/>
      <c r="BR81" s="16"/>
      <c r="BS81" s="6">
        <f t="shared" si="94"/>
        <v>6</v>
      </c>
    </row>
    <row r="82" spans="1:71" s="39" customFormat="1" x14ac:dyDescent="0.25">
      <c r="A82" s="6"/>
      <c r="B82" s="59"/>
      <c r="C82" s="59"/>
      <c r="D82" s="59"/>
      <c r="E82" s="59"/>
      <c r="F82" s="59"/>
      <c r="G82" s="59"/>
      <c r="H82" s="156"/>
      <c r="I82" s="156"/>
      <c r="J82" s="156"/>
      <c r="K82" s="59"/>
      <c r="L82" s="59"/>
      <c r="M82" s="59">
        <f>SUM(M73:M81)</f>
        <v>5</v>
      </c>
      <c r="N82" s="59">
        <f>SUM(N73:N81)</f>
        <v>1</v>
      </c>
      <c r="O82" s="59">
        <f>SUM(O73:O81)</f>
        <v>12</v>
      </c>
      <c r="P82" s="156">
        <f>SUM(P72:P81)</f>
        <v>222</v>
      </c>
      <c r="Q82" s="59">
        <f>SUM(Q72:Q81)</f>
        <v>1</v>
      </c>
      <c r="R82" s="59">
        <f>SUM(R73:R81)</f>
        <v>0</v>
      </c>
      <c r="S82" s="59">
        <f>SUM(S73:S81)</f>
        <v>0</v>
      </c>
      <c r="T82" s="59">
        <f>SUM(T73:T81)</f>
        <v>0</v>
      </c>
      <c r="U82" s="6">
        <f>SUM(U72:U81)</f>
        <v>223</v>
      </c>
      <c r="V82" s="6">
        <f t="shared" ref="V82:Y82" si="97">SUM(V72:V81)</f>
        <v>0</v>
      </c>
      <c r="W82" s="6">
        <f t="shared" si="97"/>
        <v>1</v>
      </c>
      <c r="X82" s="6">
        <f t="shared" si="97"/>
        <v>6</v>
      </c>
      <c r="Y82" s="6">
        <f t="shared" si="97"/>
        <v>0</v>
      </c>
      <c r="Z82" s="6">
        <f>SUM(Z72:Z81)</f>
        <v>230</v>
      </c>
      <c r="AA82" s="6">
        <f t="shared" ref="AA82:AD82" si="98">SUM(AA72:AA81)</f>
        <v>0</v>
      </c>
      <c r="AB82" s="6">
        <f t="shared" si="98"/>
        <v>0</v>
      </c>
      <c r="AC82" s="6">
        <f t="shared" si="98"/>
        <v>0</v>
      </c>
      <c r="AD82" s="6">
        <f t="shared" si="98"/>
        <v>0</v>
      </c>
      <c r="AE82" s="6">
        <f>SUM(AE72:AE81)</f>
        <v>230</v>
      </c>
      <c r="AF82" s="6">
        <f t="shared" ref="AF82:BS82" si="99">SUM(AF72:AF81)</f>
        <v>0</v>
      </c>
      <c r="AG82" s="6">
        <f t="shared" si="99"/>
        <v>0</v>
      </c>
      <c r="AH82" s="6">
        <f t="shared" si="99"/>
        <v>0</v>
      </c>
      <c r="AI82" s="6">
        <f t="shared" si="99"/>
        <v>0</v>
      </c>
      <c r="AJ82" s="6">
        <f t="shared" si="99"/>
        <v>230</v>
      </c>
      <c r="AK82" s="6">
        <f t="shared" si="99"/>
        <v>0</v>
      </c>
      <c r="AL82" s="6">
        <f t="shared" si="99"/>
        <v>0</v>
      </c>
      <c r="AM82" s="6">
        <f t="shared" si="99"/>
        <v>0</v>
      </c>
      <c r="AN82" s="6">
        <f t="shared" si="99"/>
        <v>0</v>
      </c>
      <c r="AO82" s="6">
        <f t="shared" si="99"/>
        <v>230</v>
      </c>
      <c r="AP82" s="6">
        <f t="shared" si="99"/>
        <v>0</v>
      </c>
      <c r="AQ82" s="6">
        <f t="shared" si="99"/>
        <v>0</v>
      </c>
      <c r="AR82" s="6">
        <f t="shared" si="99"/>
        <v>0</v>
      </c>
      <c r="AS82" s="6">
        <f t="shared" si="99"/>
        <v>0</v>
      </c>
      <c r="AT82" s="6">
        <f t="shared" si="99"/>
        <v>230</v>
      </c>
      <c r="AU82" s="6">
        <f t="shared" si="99"/>
        <v>0</v>
      </c>
      <c r="AV82" s="6">
        <f t="shared" si="99"/>
        <v>0</v>
      </c>
      <c r="AW82" s="6">
        <f t="shared" si="99"/>
        <v>0</v>
      </c>
      <c r="AX82" s="6">
        <f t="shared" si="99"/>
        <v>0</v>
      </c>
      <c r="AY82" s="6">
        <f t="shared" si="99"/>
        <v>230</v>
      </c>
      <c r="AZ82" s="6">
        <f t="shared" si="99"/>
        <v>0</v>
      </c>
      <c r="BA82" s="6">
        <f t="shared" si="99"/>
        <v>0</v>
      </c>
      <c r="BB82" s="6">
        <f t="shared" si="99"/>
        <v>0</v>
      </c>
      <c r="BC82" s="6">
        <f t="shared" si="99"/>
        <v>0</v>
      </c>
      <c r="BD82" s="6">
        <f t="shared" si="99"/>
        <v>230</v>
      </c>
      <c r="BE82" s="6">
        <f t="shared" si="99"/>
        <v>0</v>
      </c>
      <c r="BF82" s="6">
        <f t="shared" si="99"/>
        <v>0</v>
      </c>
      <c r="BG82" s="6">
        <f t="shared" si="99"/>
        <v>0</v>
      </c>
      <c r="BH82" s="6">
        <f t="shared" si="99"/>
        <v>0</v>
      </c>
      <c r="BI82" s="6">
        <f t="shared" si="99"/>
        <v>230</v>
      </c>
      <c r="BJ82" s="6">
        <f t="shared" si="99"/>
        <v>0</v>
      </c>
      <c r="BK82" s="6">
        <f t="shared" si="99"/>
        <v>0</v>
      </c>
      <c r="BL82" s="6">
        <f t="shared" si="99"/>
        <v>0</v>
      </c>
      <c r="BM82" s="6">
        <f t="shared" si="99"/>
        <v>0</v>
      </c>
      <c r="BN82" s="6">
        <f t="shared" si="99"/>
        <v>230</v>
      </c>
      <c r="BO82" s="6">
        <f t="shared" si="99"/>
        <v>0</v>
      </c>
      <c r="BP82" s="6">
        <f t="shared" si="99"/>
        <v>0</v>
      </c>
      <c r="BQ82" s="6">
        <f t="shared" si="99"/>
        <v>0</v>
      </c>
      <c r="BR82" s="6">
        <f t="shared" si="99"/>
        <v>0</v>
      </c>
      <c r="BS82" s="6">
        <f t="shared" si="99"/>
        <v>230</v>
      </c>
    </row>
    <row r="83" spans="1:71" s="39" customFormat="1" x14ac:dyDescent="0.25">
      <c r="A83" s="6"/>
      <c r="B83" s="6" t="s">
        <v>299</v>
      </c>
      <c r="C83" s="6">
        <f>COUNT(C73:C81)</f>
        <v>9</v>
      </c>
      <c r="D83" s="6"/>
      <c r="E83" s="6">
        <f>SUM(E72:E81)</f>
        <v>362</v>
      </c>
      <c r="F83" s="6">
        <f>SUM(F72:F81)</f>
        <v>371</v>
      </c>
      <c r="G83" s="38">
        <f>$BS82/F83</f>
        <v>0.61994609164420489</v>
      </c>
      <c r="H83" s="149">
        <f t="shared" ref="H83:I83" si="100">SUM(H72:H81)</f>
        <v>204</v>
      </c>
      <c r="I83" s="149">
        <f t="shared" si="100"/>
        <v>207</v>
      </c>
      <c r="J83" s="149">
        <f>SUM(J72:J81)</f>
        <v>3</v>
      </c>
      <c r="K83" s="6"/>
      <c r="L83" s="6"/>
      <c r="M83" s="6"/>
      <c r="N83" s="6"/>
      <c r="O83" s="6"/>
      <c r="P83" s="38">
        <f>P82/F83</f>
        <v>0.59838274932614555</v>
      </c>
      <c r="Q83" s="6"/>
      <c r="R83" s="6">
        <f>M82+R82</f>
        <v>5</v>
      </c>
      <c r="S83" s="6">
        <f>N82+S82</f>
        <v>1</v>
      </c>
      <c r="T83" s="6">
        <f>O82+T82</f>
        <v>12</v>
      </c>
      <c r="U83" s="38">
        <f>U82/F83</f>
        <v>0.60107816711590301</v>
      </c>
      <c r="V83" s="6"/>
      <c r="W83" s="6">
        <f>R83+W82</f>
        <v>6</v>
      </c>
      <c r="X83" s="6">
        <f>S83+X82</f>
        <v>7</v>
      </c>
      <c r="Y83" s="6">
        <f>T83+Y82</f>
        <v>12</v>
      </c>
      <c r="Z83" s="38">
        <f>Z82/F83</f>
        <v>0.61994609164420489</v>
      </c>
      <c r="AA83" s="6"/>
      <c r="AB83" s="6">
        <f>W83+AB82</f>
        <v>6</v>
      </c>
      <c r="AC83" s="6">
        <f>X83+AC82</f>
        <v>7</v>
      </c>
      <c r="AD83" s="6">
        <f>Y83+AD82</f>
        <v>12</v>
      </c>
      <c r="AE83" s="38">
        <f>AE82/F83</f>
        <v>0.61994609164420489</v>
      </c>
      <c r="AF83" s="6"/>
      <c r="AG83" s="6">
        <f>AB83+AG82</f>
        <v>6</v>
      </c>
      <c r="AH83" s="6">
        <f>AC83+AH82</f>
        <v>7</v>
      </c>
      <c r="AI83" s="6">
        <f>AD83+AI82</f>
        <v>12</v>
      </c>
      <c r="AJ83" s="38">
        <f>AJ82/F83</f>
        <v>0.61994609164420489</v>
      </c>
      <c r="AK83" s="6"/>
      <c r="AL83" s="6">
        <f>AG83+AL82</f>
        <v>6</v>
      </c>
      <c r="AM83" s="6">
        <f>AH83+AM82</f>
        <v>7</v>
      </c>
      <c r="AN83" s="6">
        <f>AI83+AN82</f>
        <v>12</v>
      </c>
      <c r="AO83" s="38">
        <f>AO82/F83</f>
        <v>0.61994609164420489</v>
      </c>
      <c r="AP83" s="6"/>
      <c r="AQ83" s="6">
        <f>AL83+AQ82</f>
        <v>6</v>
      </c>
      <c r="AR83" s="6">
        <f>AM83+AR82</f>
        <v>7</v>
      </c>
      <c r="AS83" s="6">
        <f>AN83+AS82</f>
        <v>12</v>
      </c>
      <c r="AT83" s="38">
        <f>AT82/F83</f>
        <v>0.61994609164420489</v>
      </c>
      <c r="AU83" s="6"/>
      <c r="AV83" s="6">
        <f>AQ83+AV82</f>
        <v>6</v>
      </c>
      <c r="AW83" s="6">
        <f>AR83+AW82</f>
        <v>7</v>
      </c>
      <c r="AX83" s="6">
        <f>AS83+AX82</f>
        <v>12</v>
      </c>
      <c r="AY83" s="38">
        <f>AY82/F83</f>
        <v>0.61994609164420489</v>
      </c>
      <c r="AZ83" s="6"/>
      <c r="BA83" s="6">
        <f>AV83+BA82</f>
        <v>6</v>
      </c>
      <c r="BB83" s="6">
        <f>AW83+BB82</f>
        <v>7</v>
      </c>
      <c r="BC83" s="6">
        <f>AX83+BC82</f>
        <v>12</v>
      </c>
      <c r="BD83" s="38">
        <f>BD82/F83</f>
        <v>0.61994609164420489</v>
      </c>
      <c r="BE83" s="6"/>
      <c r="BF83" s="6">
        <f>BA83+BF82</f>
        <v>6</v>
      </c>
      <c r="BG83" s="6">
        <f>BB83+BG82</f>
        <v>7</v>
      </c>
      <c r="BH83" s="6">
        <f>BC83+BH82</f>
        <v>12</v>
      </c>
      <c r="BI83" s="38">
        <f>BI82/F83</f>
        <v>0.61994609164420489</v>
      </c>
      <c r="BJ83" s="6"/>
      <c r="BK83" s="6">
        <f>BF83+BK82</f>
        <v>6</v>
      </c>
      <c r="BL83" s="6">
        <f>BG83+BL82</f>
        <v>7</v>
      </c>
      <c r="BM83" s="6">
        <f>BH83+BM82</f>
        <v>12</v>
      </c>
      <c r="BN83" s="38">
        <f>BN82/F83</f>
        <v>0.61994609164420489</v>
      </c>
      <c r="BO83" s="6"/>
      <c r="BP83" s="6">
        <f>BK83+BP82</f>
        <v>6</v>
      </c>
      <c r="BQ83" s="6">
        <f>BL83+BQ82</f>
        <v>7</v>
      </c>
      <c r="BR83" s="6">
        <f>BM83+BR82</f>
        <v>12</v>
      </c>
      <c r="BS83" s="38">
        <f>BS82/F83</f>
        <v>0.61994609164420489</v>
      </c>
    </row>
    <row r="84" spans="1:71" s="39" customFormat="1" x14ac:dyDescent="0.25">
      <c r="H84" s="161"/>
      <c r="I84" s="161"/>
      <c r="J84" s="161"/>
    </row>
    <row r="85" spans="1:71" s="39" customFormat="1" x14ac:dyDescent="0.25">
      <c r="A85" s="37" t="s">
        <v>201</v>
      </c>
      <c r="B85" s="6" t="s">
        <v>142</v>
      </c>
      <c r="C85" s="6"/>
      <c r="D85" s="6"/>
      <c r="E85" s="43">
        <v>8</v>
      </c>
      <c r="F85" s="6">
        <f>IF(B85="MAL",E85,IF(E85&gt;=11,E85+variables!$B$1,11))</f>
        <v>8</v>
      </c>
      <c r="G85" s="38">
        <f>BS85/F85</f>
        <v>0.5</v>
      </c>
      <c r="H85" s="149">
        <v>4</v>
      </c>
      <c r="I85" s="149">
        <f t="shared" ref="I85:I91" si="101">+H85+J85</f>
        <v>4</v>
      </c>
      <c r="J85" s="164"/>
      <c r="K85" s="16">
        <v>2017</v>
      </c>
      <c r="L85" s="16">
        <v>2017</v>
      </c>
      <c r="M85" s="16"/>
      <c r="N85" s="16"/>
      <c r="O85" s="16"/>
      <c r="P85" s="149">
        <f>+H85</f>
        <v>4</v>
      </c>
      <c r="Q85" s="16"/>
      <c r="R85" s="16"/>
      <c r="S85" s="16"/>
      <c r="T85" s="16"/>
      <c r="U85" s="6">
        <f t="shared" ref="U85:U91" si="102">SUM(P85:T85)</f>
        <v>4</v>
      </c>
      <c r="V85" s="16"/>
      <c r="W85" s="16"/>
      <c r="X85" s="16"/>
      <c r="Y85" s="16"/>
      <c r="Z85" s="6">
        <f t="shared" ref="Z85:Z91" si="103">SUM(U85:Y85)</f>
        <v>4</v>
      </c>
      <c r="AA85" s="16"/>
      <c r="AB85" s="16"/>
      <c r="AC85" s="16"/>
      <c r="AD85" s="16"/>
      <c r="AE85" s="6">
        <f t="shared" ref="AE85:AE91" si="104">SUM(Z85:AD85)</f>
        <v>4</v>
      </c>
      <c r="AF85" s="16"/>
      <c r="AG85" s="16"/>
      <c r="AH85" s="16"/>
      <c r="AI85" s="16"/>
      <c r="AJ85" s="6">
        <f t="shared" ref="AJ85:AJ91" si="105">SUM(AE85:AI85)</f>
        <v>4</v>
      </c>
      <c r="AK85" s="16"/>
      <c r="AL85" s="16"/>
      <c r="AM85" s="16"/>
      <c r="AN85" s="16"/>
      <c r="AO85" s="6">
        <f t="shared" ref="AO85:AO91" si="106">SUM(AJ85:AN85)</f>
        <v>4</v>
      </c>
      <c r="AP85" s="16"/>
      <c r="AQ85" s="16"/>
      <c r="AR85" s="16"/>
      <c r="AS85" s="16"/>
      <c r="AT85" s="6">
        <f t="shared" ref="AT85:AT91" si="107">SUM(AO85:AS85)</f>
        <v>4</v>
      </c>
      <c r="AU85" s="16"/>
      <c r="AV85" s="16"/>
      <c r="AW85" s="16"/>
      <c r="AX85" s="16"/>
      <c r="AY85" s="6">
        <f t="shared" ref="AY85:AY91" si="108">SUM(AT85:AX85)</f>
        <v>4</v>
      </c>
      <c r="AZ85" s="16"/>
      <c r="BA85" s="16"/>
      <c r="BB85" s="16"/>
      <c r="BC85" s="16"/>
      <c r="BD85" s="6">
        <f t="shared" ref="BD85:BD91" si="109">SUM(AY85:BC85)</f>
        <v>4</v>
      </c>
      <c r="BE85" s="16"/>
      <c r="BF85" s="16"/>
      <c r="BG85" s="16"/>
      <c r="BH85" s="16"/>
      <c r="BI85" s="6">
        <f t="shared" ref="BI85:BI91" si="110">SUM(BD85:BH85)</f>
        <v>4</v>
      </c>
      <c r="BJ85" s="16"/>
      <c r="BK85" s="16"/>
      <c r="BL85" s="16"/>
      <c r="BM85" s="16"/>
      <c r="BN85" s="6">
        <f t="shared" ref="BN85:BN91" si="111">SUM(BI85:BM85)</f>
        <v>4</v>
      </c>
      <c r="BO85" s="16"/>
      <c r="BP85" s="16"/>
      <c r="BQ85" s="16"/>
      <c r="BR85" s="16"/>
      <c r="BS85" s="6">
        <f t="shared" ref="BS85:BS91" si="112">SUM(BN85:BR85)</f>
        <v>4</v>
      </c>
    </row>
    <row r="86" spans="1:71" s="39" customFormat="1" x14ac:dyDescent="0.25">
      <c r="A86" s="37"/>
      <c r="B86" s="6" t="s">
        <v>101</v>
      </c>
      <c r="C86" s="24">
        <v>6</v>
      </c>
      <c r="D86" s="24">
        <v>2252</v>
      </c>
      <c r="E86" s="43">
        <v>36</v>
      </c>
      <c r="F86" s="6">
        <f>IF(B86="MAL",E86,IF(E86&gt;=11,E86+variables!$B$1,11))</f>
        <v>37</v>
      </c>
      <c r="G86" s="38">
        <f t="shared" ref="G86:G91" si="113">$BS86/F86</f>
        <v>0.83783783783783783</v>
      </c>
      <c r="H86" s="149">
        <v>31</v>
      </c>
      <c r="I86" s="149">
        <f t="shared" si="101"/>
        <v>31</v>
      </c>
      <c r="J86" s="164"/>
      <c r="K86" s="16">
        <v>2017</v>
      </c>
      <c r="L86" s="16">
        <v>2017</v>
      </c>
      <c r="M86" s="16"/>
      <c r="N86" s="16"/>
      <c r="O86" s="16"/>
      <c r="P86" s="149">
        <f>SUM(M86:O86)+H86</f>
        <v>31</v>
      </c>
      <c r="Q86" s="16"/>
      <c r="R86" s="16"/>
      <c r="S86" s="16"/>
      <c r="T86" s="16"/>
      <c r="U86" s="6">
        <f t="shared" si="102"/>
        <v>31</v>
      </c>
      <c r="V86" s="16"/>
      <c r="W86" s="16"/>
      <c r="X86" s="16"/>
      <c r="Y86" s="16"/>
      <c r="Z86" s="6">
        <f t="shared" si="103"/>
        <v>31</v>
      </c>
      <c r="AA86" s="16"/>
      <c r="AB86" s="16"/>
      <c r="AC86" s="16"/>
      <c r="AD86" s="16"/>
      <c r="AE86" s="6">
        <f t="shared" si="104"/>
        <v>31</v>
      </c>
      <c r="AF86" s="16"/>
      <c r="AG86" s="16"/>
      <c r="AH86" s="16"/>
      <c r="AI86" s="16"/>
      <c r="AJ86" s="6">
        <f t="shared" si="105"/>
        <v>31</v>
      </c>
      <c r="AK86" s="16"/>
      <c r="AL86" s="16"/>
      <c r="AM86" s="16"/>
      <c r="AN86" s="16"/>
      <c r="AO86" s="6">
        <f t="shared" si="106"/>
        <v>31</v>
      </c>
      <c r="AP86" s="16"/>
      <c r="AQ86" s="16"/>
      <c r="AR86" s="16"/>
      <c r="AS86" s="16"/>
      <c r="AT86" s="6">
        <f t="shared" si="107"/>
        <v>31</v>
      </c>
      <c r="AU86" s="16"/>
      <c r="AV86" s="16"/>
      <c r="AW86" s="16"/>
      <c r="AX86" s="16"/>
      <c r="AY86" s="6">
        <f t="shared" si="108"/>
        <v>31</v>
      </c>
      <c r="AZ86" s="16"/>
      <c r="BA86" s="16"/>
      <c r="BB86" s="16"/>
      <c r="BC86" s="16"/>
      <c r="BD86" s="6">
        <f t="shared" si="109"/>
        <v>31</v>
      </c>
      <c r="BE86" s="16"/>
      <c r="BF86" s="16"/>
      <c r="BG86" s="16"/>
      <c r="BH86" s="16"/>
      <c r="BI86" s="6">
        <f t="shared" si="110"/>
        <v>31</v>
      </c>
      <c r="BJ86" s="16"/>
      <c r="BK86" s="16"/>
      <c r="BL86" s="16"/>
      <c r="BM86" s="16"/>
      <c r="BN86" s="6">
        <f t="shared" si="111"/>
        <v>31</v>
      </c>
      <c r="BO86" s="16"/>
      <c r="BP86" s="16"/>
      <c r="BQ86" s="16"/>
      <c r="BR86" s="16"/>
      <c r="BS86" s="6">
        <f t="shared" si="112"/>
        <v>31</v>
      </c>
    </row>
    <row r="87" spans="1:71" s="39" customFormat="1" x14ac:dyDescent="0.25">
      <c r="A87" s="37"/>
      <c r="B87" s="6" t="s">
        <v>203</v>
      </c>
      <c r="C87" s="24">
        <v>10</v>
      </c>
      <c r="D87" s="24">
        <v>10010</v>
      </c>
      <c r="E87" s="43">
        <v>46</v>
      </c>
      <c r="F87" s="6">
        <f>IF(B87="MAL",E87,IF(E87&gt;=11,E87+variables!$B$1,11))</f>
        <v>47</v>
      </c>
      <c r="G87" s="38">
        <f t="shared" si="113"/>
        <v>0.91489361702127658</v>
      </c>
      <c r="H87" s="149">
        <v>43</v>
      </c>
      <c r="I87" s="149">
        <f t="shared" si="101"/>
        <v>43</v>
      </c>
      <c r="J87" s="164"/>
      <c r="K87" s="16">
        <v>2017</v>
      </c>
      <c r="L87" s="16">
        <v>2017</v>
      </c>
      <c r="M87" s="16"/>
      <c r="N87" s="16"/>
      <c r="O87" s="16"/>
      <c r="P87" s="149">
        <f t="shared" ref="P87:P91" si="114">SUM(M87:O87)+H87</f>
        <v>43</v>
      </c>
      <c r="Q87" s="16"/>
      <c r="R87" s="16"/>
      <c r="S87" s="16"/>
      <c r="T87" s="16"/>
      <c r="U87" s="6">
        <f t="shared" si="102"/>
        <v>43</v>
      </c>
      <c r="V87" s="16"/>
      <c r="W87" s="16"/>
      <c r="X87" s="16"/>
      <c r="Y87" s="16"/>
      <c r="Z87" s="6">
        <f t="shared" si="103"/>
        <v>43</v>
      </c>
      <c r="AA87" s="16"/>
      <c r="AB87" s="16"/>
      <c r="AC87" s="16"/>
      <c r="AD87" s="16"/>
      <c r="AE87" s="6">
        <f t="shared" si="104"/>
        <v>43</v>
      </c>
      <c r="AF87" s="16"/>
      <c r="AG87" s="16"/>
      <c r="AH87" s="16"/>
      <c r="AI87" s="16"/>
      <c r="AJ87" s="6">
        <f t="shared" si="105"/>
        <v>43</v>
      </c>
      <c r="AK87" s="16"/>
      <c r="AL87" s="16"/>
      <c r="AM87" s="16"/>
      <c r="AN87" s="16"/>
      <c r="AO87" s="6">
        <f t="shared" si="106"/>
        <v>43</v>
      </c>
      <c r="AP87" s="16"/>
      <c r="AQ87" s="16"/>
      <c r="AR87" s="16"/>
      <c r="AS87" s="16"/>
      <c r="AT87" s="6">
        <f t="shared" si="107"/>
        <v>43</v>
      </c>
      <c r="AU87" s="16"/>
      <c r="AV87" s="16"/>
      <c r="AW87" s="16"/>
      <c r="AX87" s="16"/>
      <c r="AY87" s="6">
        <f t="shared" si="108"/>
        <v>43</v>
      </c>
      <c r="AZ87" s="16"/>
      <c r="BA87" s="16"/>
      <c r="BB87" s="16"/>
      <c r="BC87" s="16"/>
      <c r="BD87" s="6">
        <f t="shared" si="109"/>
        <v>43</v>
      </c>
      <c r="BE87" s="16"/>
      <c r="BF87" s="16"/>
      <c r="BG87" s="16"/>
      <c r="BH87" s="16"/>
      <c r="BI87" s="6">
        <f t="shared" si="110"/>
        <v>43</v>
      </c>
      <c r="BJ87" s="16"/>
      <c r="BK87" s="16"/>
      <c r="BL87" s="16"/>
      <c r="BM87" s="16"/>
      <c r="BN87" s="6">
        <f t="shared" si="111"/>
        <v>43</v>
      </c>
      <c r="BO87" s="16"/>
      <c r="BP87" s="16"/>
      <c r="BQ87" s="16"/>
      <c r="BR87" s="16"/>
      <c r="BS87" s="6">
        <f t="shared" si="112"/>
        <v>43</v>
      </c>
    </row>
    <row r="88" spans="1:71" s="39" customFormat="1" x14ac:dyDescent="0.25">
      <c r="A88" s="37"/>
      <c r="B88" s="31" t="s">
        <v>356</v>
      </c>
      <c r="C88" s="24">
        <v>11</v>
      </c>
      <c r="D88" s="24">
        <v>1548</v>
      </c>
      <c r="E88" s="137">
        <v>17</v>
      </c>
      <c r="F88" s="6">
        <f>IF(B88="MAL",E88,IF(E88&gt;=11,E88+variables!$B$1,11))</f>
        <v>18</v>
      </c>
      <c r="G88" s="38">
        <f t="shared" si="113"/>
        <v>0.16666666666666666</v>
      </c>
      <c r="H88" s="149">
        <v>3</v>
      </c>
      <c r="I88" s="149">
        <f t="shared" si="101"/>
        <v>3</v>
      </c>
      <c r="J88" s="164"/>
      <c r="K88" s="16">
        <v>2017</v>
      </c>
      <c r="L88" s="16">
        <v>2017</v>
      </c>
      <c r="M88" s="16"/>
      <c r="N88" s="16"/>
      <c r="O88" s="16"/>
      <c r="P88" s="149">
        <f t="shared" si="114"/>
        <v>3</v>
      </c>
      <c r="Q88" s="16"/>
      <c r="R88" s="16"/>
      <c r="S88" s="16"/>
      <c r="T88" s="16"/>
      <c r="U88" s="6">
        <f t="shared" si="102"/>
        <v>3</v>
      </c>
      <c r="V88" s="16"/>
      <c r="W88" s="16"/>
      <c r="X88" s="16"/>
      <c r="Y88" s="16"/>
      <c r="Z88" s="6">
        <f t="shared" si="103"/>
        <v>3</v>
      </c>
      <c r="AA88" s="16"/>
      <c r="AB88" s="16"/>
      <c r="AC88" s="16"/>
      <c r="AD88" s="16"/>
      <c r="AE88" s="6">
        <f t="shared" si="104"/>
        <v>3</v>
      </c>
      <c r="AF88" s="16"/>
      <c r="AG88" s="16"/>
      <c r="AH88" s="16"/>
      <c r="AI88" s="16"/>
      <c r="AJ88" s="6">
        <f t="shared" si="105"/>
        <v>3</v>
      </c>
      <c r="AK88" s="16"/>
      <c r="AL88" s="16"/>
      <c r="AM88" s="16"/>
      <c r="AN88" s="16"/>
      <c r="AO88" s="6">
        <f t="shared" si="106"/>
        <v>3</v>
      </c>
      <c r="AP88" s="16"/>
      <c r="AQ88" s="16"/>
      <c r="AR88" s="16"/>
      <c r="AS88" s="16"/>
      <c r="AT88" s="6">
        <f t="shared" si="107"/>
        <v>3</v>
      </c>
      <c r="AU88" s="16"/>
      <c r="AV88" s="16"/>
      <c r="AW88" s="16"/>
      <c r="AX88" s="16"/>
      <c r="AY88" s="6">
        <f t="shared" si="108"/>
        <v>3</v>
      </c>
      <c r="AZ88" s="16"/>
      <c r="BA88" s="16"/>
      <c r="BB88" s="16"/>
      <c r="BC88" s="16"/>
      <c r="BD88" s="6">
        <f t="shared" si="109"/>
        <v>3</v>
      </c>
      <c r="BE88" s="16"/>
      <c r="BF88" s="16"/>
      <c r="BG88" s="16"/>
      <c r="BH88" s="16"/>
      <c r="BI88" s="6">
        <f t="shared" si="110"/>
        <v>3</v>
      </c>
      <c r="BJ88" s="16"/>
      <c r="BK88" s="16"/>
      <c r="BL88" s="16"/>
      <c r="BM88" s="16"/>
      <c r="BN88" s="6">
        <f t="shared" si="111"/>
        <v>3</v>
      </c>
      <c r="BO88" s="16"/>
      <c r="BP88" s="16"/>
      <c r="BQ88" s="16"/>
      <c r="BR88" s="16"/>
      <c r="BS88" s="6">
        <f t="shared" si="112"/>
        <v>3</v>
      </c>
    </row>
    <row r="89" spans="1:71" s="39" customFormat="1" x14ac:dyDescent="0.25">
      <c r="A89" s="37"/>
      <c r="B89" s="6" t="s">
        <v>252</v>
      </c>
      <c r="C89" s="24">
        <v>21</v>
      </c>
      <c r="D89" s="24">
        <v>4099</v>
      </c>
      <c r="E89" s="43">
        <v>14</v>
      </c>
      <c r="F89" s="6">
        <f>IF(B89="MAL",E89,IF(E89&gt;=11,E89+variables!$B$1,11))</f>
        <v>15</v>
      </c>
      <c r="G89" s="38">
        <f t="shared" si="113"/>
        <v>0.6</v>
      </c>
      <c r="H89" s="149">
        <v>9</v>
      </c>
      <c r="I89" s="149">
        <f t="shared" si="101"/>
        <v>9</v>
      </c>
      <c r="J89" s="164"/>
      <c r="K89" s="16">
        <v>2017</v>
      </c>
      <c r="L89" s="16">
        <v>2017</v>
      </c>
      <c r="M89" s="16"/>
      <c r="N89" s="16"/>
      <c r="O89" s="16"/>
      <c r="P89" s="149">
        <f t="shared" si="114"/>
        <v>9</v>
      </c>
      <c r="Q89" s="16"/>
      <c r="R89" s="16"/>
      <c r="S89" s="16"/>
      <c r="T89" s="16"/>
      <c r="U89" s="6">
        <f t="shared" si="102"/>
        <v>9</v>
      </c>
      <c r="V89" s="16"/>
      <c r="W89" s="16"/>
      <c r="X89" s="16"/>
      <c r="Y89" s="16"/>
      <c r="Z89" s="6">
        <f t="shared" si="103"/>
        <v>9</v>
      </c>
      <c r="AA89" s="16"/>
      <c r="AB89" s="16"/>
      <c r="AC89" s="16"/>
      <c r="AD89" s="16"/>
      <c r="AE89" s="6">
        <f t="shared" si="104"/>
        <v>9</v>
      </c>
      <c r="AF89" s="16"/>
      <c r="AG89" s="16"/>
      <c r="AH89" s="16"/>
      <c r="AI89" s="16"/>
      <c r="AJ89" s="6">
        <f t="shared" si="105"/>
        <v>9</v>
      </c>
      <c r="AK89" s="16"/>
      <c r="AL89" s="16"/>
      <c r="AM89" s="16"/>
      <c r="AN89" s="16"/>
      <c r="AO89" s="6">
        <f t="shared" si="106"/>
        <v>9</v>
      </c>
      <c r="AP89" s="16"/>
      <c r="AQ89" s="16"/>
      <c r="AR89" s="16"/>
      <c r="AS89" s="16"/>
      <c r="AT89" s="6">
        <f t="shared" si="107"/>
        <v>9</v>
      </c>
      <c r="AU89" s="16"/>
      <c r="AV89" s="16"/>
      <c r="AW89" s="16"/>
      <c r="AX89" s="16"/>
      <c r="AY89" s="6">
        <f t="shared" si="108"/>
        <v>9</v>
      </c>
      <c r="AZ89" s="16"/>
      <c r="BA89" s="16"/>
      <c r="BB89" s="16"/>
      <c r="BC89" s="16"/>
      <c r="BD89" s="6">
        <f t="shared" si="109"/>
        <v>9</v>
      </c>
      <c r="BE89" s="16"/>
      <c r="BF89" s="16"/>
      <c r="BG89" s="16"/>
      <c r="BH89" s="16"/>
      <c r="BI89" s="6">
        <f t="shared" si="110"/>
        <v>9</v>
      </c>
      <c r="BJ89" s="16"/>
      <c r="BK89" s="16"/>
      <c r="BL89" s="16"/>
      <c r="BM89" s="16"/>
      <c r="BN89" s="6">
        <f t="shared" si="111"/>
        <v>9</v>
      </c>
      <c r="BO89" s="16"/>
      <c r="BP89" s="16"/>
      <c r="BQ89" s="16"/>
      <c r="BR89" s="16"/>
      <c r="BS89" s="6">
        <f t="shared" si="112"/>
        <v>9</v>
      </c>
    </row>
    <row r="90" spans="1:71" s="39" customFormat="1" x14ac:dyDescent="0.25">
      <c r="A90" s="37"/>
      <c r="B90" s="6" t="s">
        <v>86</v>
      </c>
      <c r="C90" s="24">
        <v>24</v>
      </c>
      <c r="D90" s="24">
        <v>3831</v>
      </c>
      <c r="E90" s="43">
        <v>12</v>
      </c>
      <c r="F90" s="6">
        <f>IF(B90="MAL",E90,IF(E90&gt;=11,E90+variables!$B$1,11))</f>
        <v>13</v>
      </c>
      <c r="G90" s="38">
        <f t="shared" si="113"/>
        <v>0.53846153846153844</v>
      </c>
      <c r="H90" s="149">
        <v>7</v>
      </c>
      <c r="I90" s="149">
        <f t="shared" si="101"/>
        <v>7</v>
      </c>
      <c r="J90" s="164"/>
      <c r="K90" s="16">
        <v>2017</v>
      </c>
      <c r="L90" s="16">
        <v>2017</v>
      </c>
      <c r="M90" s="16"/>
      <c r="N90" s="16"/>
      <c r="O90" s="16"/>
      <c r="P90" s="149">
        <f t="shared" si="114"/>
        <v>7</v>
      </c>
      <c r="Q90" s="16"/>
      <c r="R90" s="16"/>
      <c r="S90" s="16"/>
      <c r="T90" s="16"/>
      <c r="U90" s="6">
        <f t="shared" si="102"/>
        <v>7</v>
      </c>
      <c r="V90" s="16"/>
      <c r="W90" s="16"/>
      <c r="X90" s="16"/>
      <c r="Y90" s="16"/>
      <c r="Z90" s="6">
        <f t="shared" si="103"/>
        <v>7</v>
      </c>
      <c r="AA90" s="16"/>
      <c r="AB90" s="16"/>
      <c r="AC90" s="16"/>
      <c r="AD90" s="16"/>
      <c r="AE90" s="6">
        <f t="shared" si="104"/>
        <v>7</v>
      </c>
      <c r="AF90" s="16"/>
      <c r="AG90" s="16"/>
      <c r="AH90" s="16"/>
      <c r="AI90" s="16"/>
      <c r="AJ90" s="6">
        <f t="shared" si="105"/>
        <v>7</v>
      </c>
      <c r="AK90" s="16"/>
      <c r="AL90" s="16"/>
      <c r="AM90" s="16"/>
      <c r="AN90" s="16"/>
      <c r="AO90" s="6">
        <f t="shared" si="106"/>
        <v>7</v>
      </c>
      <c r="AP90" s="16"/>
      <c r="AQ90" s="16"/>
      <c r="AR90" s="16"/>
      <c r="AS90" s="16"/>
      <c r="AT90" s="6">
        <f t="shared" si="107"/>
        <v>7</v>
      </c>
      <c r="AU90" s="16"/>
      <c r="AV90" s="16"/>
      <c r="AW90" s="16"/>
      <c r="AX90" s="16"/>
      <c r="AY90" s="6">
        <f t="shared" si="108"/>
        <v>7</v>
      </c>
      <c r="AZ90" s="16"/>
      <c r="BA90" s="16"/>
      <c r="BB90" s="16"/>
      <c r="BC90" s="16"/>
      <c r="BD90" s="6">
        <f t="shared" si="109"/>
        <v>7</v>
      </c>
      <c r="BE90" s="16"/>
      <c r="BF90" s="16"/>
      <c r="BG90" s="16"/>
      <c r="BH90" s="16"/>
      <c r="BI90" s="6">
        <f t="shared" si="110"/>
        <v>7</v>
      </c>
      <c r="BJ90" s="16"/>
      <c r="BK90" s="16"/>
      <c r="BL90" s="16"/>
      <c r="BM90" s="16"/>
      <c r="BN90" s="6">
        <f t="shared" si="111"/>
        <v>7</v>
      </c>
      <c r="BO90" s="16"/>
      <c r="BP90" s="16"/>
      <c r="BQ90" s="16"/>
      <c r="BR90" s="16"/>
      <c r="BS90" s="6">
        <f t="shared" si="112"/>
        <v>7</v>
      </c>
    </row>
    <row r="91" spans="1:71" s="39" customFormat="1" x14ac:dyDescent="0.25">
      <c r="A91" s="37"/>
      <c r="B91" s="59" t="s">
        <v>420</v>
      </c>
      <c r="C91" s="28">
        <v>25</v>
      </c>
      <c r="D91" s="28">
        <v>209</v>
      </c>
      <c r="E91" s="121">
        <v>15</v>
      </c>
      <c r="F91" s="6">
        <f>IF(B91="MAL",E91,IF(E91&gt;=11,E91+variables!$B$1,11))</f>
        <v>16</v>
      </c>
      <c r="G91" s="38">
        <f t="shared" si="113"/>
        <v>0.3125</v>
      </c>
      <c r="H91" s="156">
        <v>5</v>
      </c>
      <c r="I91" s="149">
        <f t="shared" si="101"/>
        <v>5</v>
      </c>
      <c r="J91" s="171"/>
      <c r="K91" s="16">
        <v>2017</v>
      </c>
      <c r="L91" s="16">
        <v>2017</v>
      </c>
      <c r="M91" s="59"/>
      <c r="N91" s="59"/>
      <c r="O91" s="59"/>
      <c r="P91" s="149">
        <f t="shared" si="114"/>
        <v>5</v>
      </c>
      <c r="Q91" s="23"/>
      <c r="R91" s="59"/>
      <c r="S91" s="59"/>
      <c r="T91" s="59"/>
      <c r="U91" s="6">
        <f t="shared" si="102"/>
        <v>5</v>
      </c>
      <c r="V91" s="59"/>
      <c r="W91" s="59"/>
      <c r="X91" s="59"/>
      <c r="Y91" s="59"/>
      <c r="Z91" s="6">
        <f t="shared" si="103"/>
        <v>5</v>
      </c>
      <c r="AA91" s="59"/>
      <c r="AB91" s="59"/>
      <c r="AC91" s="59"/>
      <c r="AD91" s="59"/>
      <c r="AE91" s="6">
        <f t="shared" si="104"/>
        <v>5</v>
      </c>
      <c r="AF91" s="59"/>
      <c r="AG91" s="59"/>
      <c r="AH91" s="59"/>
      <c r="AI91" s="59"/>
      <c r="AJ91" s="6">
        <f t="shared" si="105"/>
        <v>5</v>
      </c>
      <c r="AK91" s="59"/>
      <c r="AL91" s="59"/>
      <c r="AM91" s="59"/>
      <c r="AN91" s="59"/>
      <c r="AO91" s="6">
        <f t="shared" si="106"/>
        <v>5</v>
      </c>
      <c r="AP91" s="59"/>
      <c r="AQ91" s="59"/>
      <c r="AR91" s="59"/>
      <c r="AS91" s="59"/>
      <c r="AT91" s="6">
        <f t="shared" si="107"/>
        <v>5</v>
      </c>
      <c r="AU91" s="59"/>
      <c r="AV91" s="59"/>
      <c r="AW91" s="59"/>
      <c r="AX91" s="59"/>
      <c r="AY91" s="6">
        <f t="shared" si="108"/>
        <v>5</v>
      </c>
      <c r="AZ91" s="59"/>
      <c r="BA91" s="59"/>
      <c r="BB91" s="59"/>
      <c r="BC91" s="59"/>
      <c r="BD91" s="6">
        <f t="shared" si="109"/>
        <v>5</v>
      </c>
      <c r="BE91" s="59"/>
      <c r="BF91" s="59"/>
      <c r="BG91" s="59"/>
      <c r="BH91" s="59"/>
      <c r="BI91" s="6">
        <f t="shared" si="110"/>
        <v>5</v>
      </c>
      <c r="BJ91" s="59"/>
      <c r="BK91" s="59"/>
      <c r="BL91" s="59"/>
      <c r="BM91" s="59"/>
      <c r="BN91" s="6">
        <f t="shared" si="111"/>
        <v>5</v>
      </c>
      <c r="BO91" s="59"/>
      <c r="BP91" s="59"/>
      <c r="BQ91" s="59"/>
      <c r="BR91" s="59"/>
      <c r="BS91" s="6">
        <f t="shared" si="112"/>
        <v>5</v>
      </c>
    </row>
    <row r="92" spans="1:71" s="39" customFormat="1" x14ac:dyDescent="0.25">
      <c r="A92" s="6"/>
      <c r="B92" s="59"/>
      <c r="C92" s="59"/>
      <c r="D92" s="59"/>
      <c r="E92" s="59"/>
      <c r="F92" s="59"/>
      <c r="G92" s="59"/>
      <c r="H92" s="156"/>
      <c r="I92" s="156"/>
      <c r="J92" s="156"/>
      <c r="K92" s="59"/>
      <c r="L92" s="59"/>
      <c r="M92" s="59">
        <f>SUM(M86:M91)</f>
        <v>0</v>
      </c>
      <c r="N92" s="59">
        <f>SUM(N86:N91)</f>
        <v>0</v>
      </c>
      <c r="O92" s="59">
        <f>SUM(O86:O91)</f>
        <v>0</v>
      </c>
      <c r="P92" s="156">
        <f t="shared" ref="P92:AU92" si="115">SUM(P85:P91)</f>
        <v>102</v>
      </c>
      <c r="Q92" s="156">
        <f t="shared" si="115"/>
        <v>0</v>
      </c>
      <c r="R92" s="156">
        <f t="shared" si="115"/>
        <v>0</v>
      </c>
      <c r="S92" s="156">
        <f t="shared" si="115"/>
        <v>0</v>
      </c>
      <c r="T92" s="156">
        <f t="shared" si="115"/>
        <v>0</v>
      </c>
      <c r="U92" s="156">
        <f t="shared" si="115"/>
        <v>102</v>
      </c>
      <c r="V92" s="156">
        <f t="shared" si="115"/>
        <v>0</v>
      </c>
      <c r="W92" s="156">
        <f t="shared" si="115"/>
        <v>0</v>
      </c>
      <c r="X92" s="156">
        <f t="shared" si="115"/>
        <v>0</v>
      </c>
      <c r="Y92" s="156">
        <f t="shared" si="115"/>
        <v>0</v>
      </c>
      <c r="Z92" s="156">
        <f t="shared" si="115"/>
        <v>102</v>
      </c>
      <c r="AA92" s="156">
        <f t="shared" si="115"/>
        <v>0</v>
      </c>
      <c r="AB92" s="156">
        <f t="shared" si="115"/>
        <v>0</v>
      </c>
      <c r="AC92" s="156">
        <f t="shared" si="115"/>
        <v>0</v>
      </c>
      <c r="AD92" s="156">
        <f t="shared" si="115"/>
        <v>0</v>
      </c>
      <c r="AE92" s="156">
        <f t="shared" si="115"/>
        <v>102</v>
      </c>
      <c r="AF92" s="156">
        <f t="shared" si="115"/>
        <v>0</v>
      </c>
      <c r="AG92" s="156">
        <f t="shared" si="115"/>
        <v>0</v>
      </c>
      <c r="AH92" s="156">
        <f t="shared" si="115"/>
        <v>0</v>
      </c>
      <c r="AI92" s="156">
        <f t="shared" si="115"/>
        <v>0</v>
      </c>
      <c r="AJ92" s="156">
        <f t="shared" si="115"/>
        <v>102</v>
      </c>
      <c r="AK92" s="156">
        <f t="shared" si="115"/>
        <v>0</v>
      </c>
      <c r="AL92" s="156">
        <f t="shared" si="115"/>
        <v>0</v>
      </c>
      <c r="AM92" s="156">
        <f t="shared" si="115"/>
        <v>0</v>
      </c>
      <c r="AN92" s="156">
        <f t="shared" si="115"/>
        <v>0</v>
      </c>
      <c r="AO92" s="156">
        <f t="shared" si="115"/>
        <v>102</v>
      </c>
      <c r="AP92" s="156">
        <f t="shared" si="115"/>
        <v>0</v>
      </c>
      <c r="AQ92" s="156">
        <f t="shared" si="115"/>
        <v>0</v>
      </c>
      <c r="AR92" s="156">
        <f t="shared" si="115"/>
        <v>0</v>
      </c>
      <c r="AS92" s="156">
        <f t="shared" si="115"/>
        <v>0</v>
      </c>
      <c r="AT92" s="156">
        <f t="shared" si="115"/>
        <v>102</v>
      </c>
      <c r="AU92" s="156">
        <f t="shared" si="115"/>
        <v>0</v>
      </c>
      <c r="AV92" s="156">
        <f t="shared" ref="AV92:BS92" si="116">SUM(AV85:AV91)</f>
        <v>0</v>
      </c>
      <c r="AW92" s="156">
        <f t="shared" si="116"/>
        <v>0</v>
      </c>
      <c r="AX92" s="156">
        <f t="shared" si="116"/>
        <v>0</v>
      </c>
      <c r="AY92" s="156">
        <f t="shared" si="116"/>
        <v>102</v>
      </c>
      <c r="AZ92" s="156">
        <f t="shared" si="116"/>
        <v>0</v>
      </c>
      <c r="BA92" s="156">
        <f t="shared" si="116"/>
        <v>0</v>
      </c>
      <c r="BB92" s="156">
        <f t="shared" si="116"/>
        <v>0</v>
      </c>
      <c r="BC92" s="156">
        <f t="shared" si="116"/>
        <v>0</v>
      </c>
      <c r="BD92" s="156">
        <f t="shared" si="116"/>
        <v>102</v>
      </c>
      <c r="BE92" s="156">
        <f t="shared" si="116"/>
        <v>0</v>
      </c>
      <c r="BF92" s="156">
        <f t="shared" si="116"/>
        <v>0</v>
      </c>
      <c r="BG92" s="156">
        <f t="shared" si="116"/>
        <v>0</v>
      </c>
      <c r="BH92" s="156">
        <f t="shared" si="116"/>
        <v>0</v>
      </c>
      <c r="BI92" s="156">
        <f t="shared" si="116"/>
        <v>102</v>
      </c>
      <c r="BJ92" s="156">
        <f t="shared" si="116"/>
        <v>0</v>
      </c>
      <c r="BK92" s="156">
        <f t="shared" si="116"/>
        <v>0</v>
      </c>
      <c r="BL92" s="156">
        <f t="shared" si="116"/>
        <v>0</v>
      </c>
      <c r="BM92" s="156">
        <f t="shared" si="116"/>
        <v>0</v>
      </c>
      <c r="BN92" s="156">
        <f t="shared" si="116"/>
        <v>102</v>
      </c>
      <c r="BO92" s="156">
        <f t="shared" si="116"/>
        <v>0</v>
      </c>
      <c r="BP92" s="156">
        <f t="shared" si="116"/>
        <v>0</v>
      </c>
      <c r="BQ92" s="156">
        <f t="shared" si="116"/>
        <v>0</v>
      </c>
      <c r="BR92" s="156">
        <f t="shared" si="116"/>
        <v>0</v>
      </c>
      <c r="BS92" s="156">
        <f t="shared" si="116"/>
        <v>102</v>
      </c>
    </row>
    <row r="93" spans="1:71" s="39" customFormat="1" x14ac:dyDescent="0.25">
      <c r="A93" s="6"/>
      <c r="B93" s="6" t="s">
        <v>299</v>
      </c>
      <c r="C93" s="6">
        <f>COUNT(C86:C91)</f>
        <v>6</v>
      </c>
      <c r="D93" s="6"/>
      <c r="E93" s="6">
        <f>SUM(E85:E91)</f>
        <v>148</v>
      </c>
      <c r="F93" s="6">
        <f>SUM(F85:F91)</f>
        <v>154</v>
      </c>
      <c r="G93" s="38">
        <f>$BS92/F93</f>
        <v>0.66233766233766234</v>
      </c>
      <c r="H93" s="149">
        <f>SUM(H85:H91)</f>
        <v>102</v>
      </c>
      <c r="I93" s="149">
        <f t="shared" ref="I93:J93" si="117">SUM(I85:I91)</f>
        <v>102</v>
      </c>
      <c r="J93" s="149">
        <f t="shared" si="117"/>
        <v>0</v>
      </c>
      <c r="K93" s="6"/>
      <c r="L93" s="6"/>
      <c r="M93" s="6"/>
      <c r="N93" s="6"/>
      <c r="O93" s="6"/>
      <c r="P93" s="38">
        <f>P92/F93</f>
        <v>0.66233766233766234</v>
      </c>
      <c r="Q93" s="6"/>
      <c r="R93" s="6">
        <f>M92+R92</f>
        <v>0</v>
      </c>
      <c r="S93" s="6">
        <f>N92+S92</f>
        <v>0</v>
      </c>
      <c r="T93" s="6">
        <f>O92+T92</f>
        <v>0</v>
      </c>
      <c r="U93" s="38">
        <f>U92/F93</f>
        <v>0.66233766233766234</v>
      </c>
      <c r="V93" s="6"/>
      <c r="W93" s="6">
        <f>R93+W92</f>
        <v>0</v>
      </c>
      <c r="X93" s="6">
        <f>S93+X92</f>
        <v>0</v>
      </c>
      <c r="Y93" s="6">
        <f>T93+Y92</f>
        <v>0</v>
      </c>
      <c r="Z93" s="38">
        <f>Z92/F93</f>
        <v>0.66233766233766234</v>
      </c>
      <c r="AA93" s="6"/>
      <c r="AB93" s="6">
        <f>W93+AB92</f>
        <v>0</v>
      </c>
      <c r="AC93" s="6">
        <f>X93+AC92</f>
        <v>0</v>
      </c>
      <c r="AD93" s="6">
        <f>Y93+AD92</f>
        <v>0</v>
      </c>
      <c r="AE93" s="38">
        <f>AE92/F93</f>
        <v>0.66233766233766234</v>
      </c>
      <c r="AF93" s="6"/>
      <c r="AG93" s="6">
        <f>AB93+AG92</f>
        <v>0</v>
      </c>
      <c r="AH93" s="6">
        <f>AC93+AH92</f>
        <v>0</v>
      </c>
      <c r="AI93" s="6">
        <f>AD93+AI92</f>
        <v>0</v>
      </c>
      <c r="AJ93" s="38">
        <f>AJ92/F93</f>
        <v>0.66233766233766234</v>
      </c>
      <c r="AK93" s="6"/>
      <c r="AL93" s="6">
        <f>AG93+AL92</f>
        <v>0</v>
      </c>
      <c r="AM93" s="6">
        <f>AH93+AM92</f>
        <v>0</v>
      </c>
      <c r="AN93" s="6">
        <f>AI93+AN92</f>
        <v>0</v>
      </c>
      <c r="AO93" s="38">
        <f>AO92/F93</f>
        <v>0.66233766233766234</v>
      </c>
      <c r="AP93" s="6"/>
      <c r="AQ93" s="6">
        <f>AL93+AQ92</f>
        <v>0</v>
      </c>
      <c r="AR93" s="6">
        <f>AM93+AR92</f>
        <v>0</v>
      </c>
      <c r="AS93" s="6">
        <f>AN93+AS92</f>
        <v>0</v>
      </c>
      <c r="AT93" s="38">
        <f>AT92/F93</f>
        <v>0.66233766233766234</v>
      </c>
      <c r="AU93" s="6"/>
      <c r="AV93" s="6">
        <f>AQ93+AV92</f>
        <v>0</v>
      </c>
      <c r="AW93" s="6">
        <f>AR93+AW92</f>
        <v>0</v>
      </c>
      <c r="AX93" s="6">
        <f>AS93+AX92</f>
        <v>0</v>
      </c>
      <c r="AY93" s="38">
        <f>AY92/F93</f>
        <v>0.66233766233766234</v>
      </c>
      <c r="AZ93" s="6"/>
      <c r="BA93" s="6">
        <f>AV93+BA92</f>
        <v>0</v>
      </c>
      <c r="BB93" s="6">
        <f>AW93+BB92</f>
        <v>0</v>
      </c>
      <c r="BC93" s="6">
        <f>AX93+BC92</f>
        <v>0</v>
      </c>
      <c r="BD93" s="38">
        <f>BD92/F93</f>
        <v>0.66233766233766234</v>
      </c>
      <c r="BE93" s="6"/>
      <c r="BF93" s="6">
        <f>BA93+BF92</f>
        <v>0</v>
      </c>
      <c r="BG93" s="6">
        <f>BB93+BG92</f>
        <v>0</v>
      </c>
      <c r="BH93" s="6">
        <f>BC93+BH92</f>
        <v>0</v>
      </c>
      <c r="BI93" s="38">
        <f>BI92/F93</f>
        <v>0.66233766233766234</v>
      </c>
      <c r="BJ93" s="6"/>
      <c r="BK93" s="6">
        <f>BF93+BK92</f>
        <v>0</v>
      </c>
      <c r="BL93" s="6">
        <f>BG93+BL92</f>
        <v>0</v>
      </c>
      <c r="BM93" s="6">
        <f>BH93+BM92</f>
        <v>0</v>
      </c>
      <c r="BN93" s="38">
        <f>BN92/F93</f>
        <v>0.66233766233766234</v>
      </c>
      <c r="BO93" s="6"/>
      <c r="BP93" s="6">
        <f>BK93+BP92</f>
        <v>0</v>
      </c>
      <c r="BQ93" s="6">
        <f>BL93+BQ92</f>
        <v>0</v>
      </c>
      <c r="BR93" s="6">
        <f>BM93+BR92</f>
        <v>0</v>
      </c>
      <c r="BS93" s="38">
        <f>BS92/F93</f>
        <v>0.66233766233766234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7"/>
  <sheetViews>
    <sheetView zoomScale="150" workbookViewId="0">
      <pane xSplit="12" ySplit="2" topLeftCell="V61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D72" sqref="AD72"/>
    </sheetView>
  </sheetViews>
  <sheetFormatPr defaultColWidth="8.85546875" defaultRowHeight="15" x14ac:dyDescent="0.25"/>
  <cols>
    <col min="1" max="1" width="17" bestFit="1" customWidth="1"/>
    <col min="2" max="2" width="20.7109375" customWidth="1"/>
    <col min="3" max="3" width="4.42578125" customWidth="1"/>
    <col min="4" max="4" width="6.42578125" hidden="1" customWidth="1"/>
    <col min="5" max="5" width="5.42578125" customWidth="1"/>
    <col min="8" max="8" width="5.140625" style="162" customWidth="1"/>
    <col min="9" max="9" width="8" style="162" customWidth="1"/>
    <col min="10" max="10" width="5" style="162" customWidth="1"/>
    <col min="11" max="11" width="6.140625" style="39" bestFit="1" customWidth="1"/>
    <col min="12" max="12" width="8.28515625" style="39" bestFit="1" customWidth="1"/>
    <col min="13" max="15" width="3" customWidth="1"/>
    <col min="16" max="16" width="7.140625" customWidth="1"/>
    <col min="17" max="17" width="3.85546875" customWidth="1"/>
    <col min="18" max="19" width="2.85546875" customWidth="1"/>
    <col min="20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7" t="s">
        <v>424</v>
      </c>
      <c r="N1" s="198"/>
      <c r="O1" s="198"/>
      <c r="P1" s="199"/>
      <c r="Q1" s="197" t="s">
        <v>157</v>
      </c>
      <c r="R1" s="198"/>
      <c r="S1" s="198"/>
      <c r="T1" s="198"/>
      <c r="U1" s="199"/>
      <c r="V1" s="197" t="s">
        <v>361</v>
      </c>
      <c r="W1" s="198"/>
      <c r="X1" s="198"/>
      <c r="Y1" s="198"/>
      <c r="Z1" s="199"/>
      <c r="AA1" s="197" t="s">
        <v>176</v>
      </c>
      <c r="AB1" s="198"/>
      <c r="AC1" s="198"/>
      <c r="AD1" s="198"/>
      <c r="AE1" s="199"/>
      <c r="AF1" s="197" t="s">
        <v>177</v>
      </c>
      <c r="AG1" s="198"/>
      <c r="AH1" s="198"/>
      <c r="AI1" s="198"/>
      <c r="AJ1" s="199"/>
      <c r="AK1" s="197" t="s">
        <v>94</v>
      </c>
      <c r="AL1" s="198"/>
      <c r="AM1" s="198"/>
      <c r="AN1" s="198"/>
      <c r="AO1" s="199"/>
      <c r="AP1" s="197" t="s">
        <v>95</v>
      </c>
      <c r="AQ1" s="198"/>
      <c r="AR1" s="198"/>
      <c r="AS1" s="198"/>
      <c r="AT1" s="199"/>
      <c r="AU1" s="197" t="s">
        <v>65</v>
      </c>
      <c r="AV1" s="198"/>
      <c r="AW1" s="198"/>
      <c r="AX1" s="198"/>
      <c r="AY1" s="199"/>
      <c r="AZ1" s="197" t="s">
        <v>66</v>
      </c>
      <c r="BA1" s="198"/>
      <c r="BB1" s="198"/>
      <c r="BC1" s="198"/>
      <c r="BD1" s="199"/>
      <c r="BE1" s="197" t="s">
        <v>58</v>
      </c>
      <c r="BF1" s="198"/>
      <c r="BG1" s="198"/>
      <c r="BH1" s="198"/>
      <c r="BI1" s="199"/>
      <c r="BJ1" s="197" t="s">
        <v>278</v>
      </c>
      <c r="BK1" s="198"/>
      <c r="BL1" s="198"/>
      <c r="BM1" s="198"/>
      <c r="BN1" s="199"/>
      <c r="BO1" s="197" t="s">
        <v>396</v>
      </c>
      <c r="BP1" s="198"/>
      <c r="BQ1" s="198"/>
      <c r="BR1" s="198"/>
      <c r="BS1" s="199"/>
    </row>
    <row r="2" spans="1:71" s="39" customFormat="1" ht="32.25" customHeight="1" thickBot="1" x14ac:dyDescent="0.3">
      <c r="A2" s="72" t="s">
        <v>70</v>
      </c>
      <c r="B2" s="72" t="s">
        <v>12</v>
      </c>
      <c r="C2" s="72" t="s">
        <v>82</v>
      </c>
      <c r="D2" s="72" t="s">
        <v>83</v>
      </c>
      <c r="E2" s="151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3" t="s">
        <v>249</v>
      </c>
      <c r="N2" s="13" t="s">
        <v>250</v>
      </c>
      <c r="O2" s="13" t="s">
        <v>139</v>
      </c>
      <c r="P2" s="13" t="s">
        <v>140</v>
      </c>
      <c r="Q2" s="13" t="s">
        <v>141</v>
      </c>
      <c r="R2" s="13" t="s">
        <v>249</v>
      </c>
      <c r="S2" s="13" t="s">
        <v>250</v>
      </c>
      <c r="T2" s="13" t="s">
        <v>139</v>
      </c>
      <c r="U2" s="13" t="s">
        <v>140</v>
      </c>
      <c r="V2" s="13" t="s">
        <v>141</v>
      </c>
      <c r="W2" s="13" t="s">
        <v>249</v>
      </c>
      <c r="X2" s="13" t="s">
        <v>250</v>
      </c>
      <c r="Y2" s="13" t="s">
        <v>139</v>
      </c>
      <c r="Z2" s="13" t="s">
        <v>140</v>
      </c>
      <c r="AA2" s="13" t="s">
        <v>141</v>
      </c>
      <c r="AB2" s="13" t="s">
        <v>249</v>
      </c>
      <c r="AC2" s="13" t="s">
        <v>250</v>
      </c>
      <c r="AD2" s="13" t="s">
        <v>139</v>
      </c>
      <c r="AE2" s="13" t="s">
        <v>140</v>
      </c>
      <c r="AF2" s="13" t="s">
        <v>141</v>
      </c>
      <c r="AG2" s="13" t="s">
        <v>249</v>
      </c>
      <c r="AH2" s="13" t="s">
        <v>250</v>
      </c>
      <c r="AI2" s="13" t="s">
        <v>139</v>
      </c>
      <c r="AJ2" s="13" t="s">
        <v>140</v>
      </c>
      <c r="AK2" s="13" t="s">
        <v>141</v>
      </c>
      <c r="AL2" s="13" t="s">
        <v>249</v>
      </c>
      <c r="AM2" s="13" t="s">
        <v>250</v>
      </c>
      <c r="AN2" s="13" t="s">
        <v>139</v>
      </c>
      <c r="AO2" s="13" t="s">
        <v>140</v>
      </c>
      <c r="AP2" s="13" t="s">
        <v>141</v>
      </c>
      <c r="AQ2" s="13" t="s">
        <v>249</v>
      </c>
      <c r="AR2" s="13" t="s">
        <v>250</v>
      </c>
      <c r="AS2" s="13" t="s">
        <v>139</v>
      </c>
      <c r="AT2" s="13" t="s">
        <v>140</v>
      </c>
      <c r="AU2" s="13" t="s">
        <v>141</v>
      </c>
      <c r="AV2" s="13" t="s">
        <v>249</v>
      </c>
      <c r="AW2" s="13" t="s">
        <v>250</v>
      </c>
      <c r="AX2" s="13" t="s">
        <v>139</v>
      </c>
      <c r="AY2" s="13" t="s">
        <v>140</v>
      </c>
      <c r="AZ2" s="13" t="s">
        <v>141</v>
      </c>
      <c r="BA2" s="13" t="s">
        <v>249</v>
      </c>
      <c r="BB2" s="13" t="s">
        <v>250</v>
      </c>
      <c r="BC2" s="13" t="s">
        <v>139</v>
      </c>
      <c r="BD2" s="13" t="s">
        <v>140</v>
      </c>
      <c r="BE2" s="13" t="s">
        <v>141</v>
      </c>
      <c r="BF2" s="13" t="s">
        <v>249</v>
      </c>
      <c r="BG2" s="13" t="s">
        <v>250</v>
      </c>
      <c r="BH2" s="13" t="s">
        <v>139</v>
      </c>
      <c r="BI2" s="13" t="s">
        <v>140</v>
      </c>
      <c r="BJ2" s="13" t="s">
        <v>141</v>
      </c>
      <c r="BK2" s="13" t="s">
        <v>249</v>
      </c>
      <c r="BL2" s="13" t="s">
        <v>250</v>
      </c>
      <c r="BM2" s="13" t="s">
        <v>139</v>
      </c>
      <c r="BN2" s="13" t="s">
        <v>140</v>
      </c>
      <c r="BO2" s="13" t="s">
        <v>141</v>
      </c>
      <c r="BP2" s="13" t="s">
        <v>249</v>
      </c>
      <c r="BQ2" s="13" t="s">
        <v>250</v>
      </c>
      <c r="BR2" s="13" t="s">
        <v>139</v>
      </c>
      <c r="BS2" s="13" t="s">
        <v>140</v>
      </c>
    </row>
    <row r="3" spans="1:71" s="39" customFormat="1" x14ac:dyDescent="0.25">
      <c r="A3" s="75" t="s">
        <v>11</v>
      </c>
      <c r="B3" s="59" t="s">
        <v>142</v>
      </c>
      <c r="C3" s="59"/>
      <c r="D3" s="59"/>
      <c r="E3" s="62">
        <v>2</v>
      </c>
      <c r="F3" s="59">
        <f>IF(B3="MAL",E3,IF(E3&gt;=11,E3+variables!$B$1,11))</f>
        <v>2</v>
      </c>
      <c r="G3" s="76">
        <f>BS3/F3</f>
        <v>1</v>
      </c>
      <c r="H3" s="156">
        <v>2</v>
      </c>
      <c r="I3" s="156">
        <f>+H3+J3</f>
        <v>2</v>
      </c>
      <c r="J3" s="171"/>
      <c r="K3" s="23">
        <v>2017</v>
      </c>
      <c r="L3" s="16">
        <v>2017</v>
      </c>
      <c r="M3" s="23"/>
      <c r="N3" s="23"/>
      <c r="O3" s="23"/>
      <c r="P3" s="156">
        <f>+H3</f>
        <v>2</v>
      </c>
      <c r="Q3" s="23"/>
      <c r="R3" s="23"/>
      <c r="S3" s="23"/>
      <c r="T3" s="23"/>
      <c r="U3" s="6">
        <f>SUM(P3:T3)</f>
        <v>2</v>
      </c>
      <c r="V3" s="23"/>
      <c r="W3" s="23"/>
      <c r="X3" s="23"/>
      <c r="Y3" s="23"/>
      <c r="Z3" s="6">
        <f>SUM(U3:Y3)</f>
        <v>2</v>
      </c>
      <c r="AA3" s="23"/>
      <c r="AB3" s="23"/>
      <c r="AC3" s="23"/>
      <c r="AD3" s="23"/>
      <c r="AE3" s="6">
        <f>SUM(Z3:AD3)</f>
        <v>2</v>
      </c>
      <c r="AF3" s="23"/>
      <c r="AG3" s="23"/>
      <c r="AH3" s="23"/>
      <c r="AI3" s="23"/>
      <c r="AJ3" s="6">
        <f>SUM(AE3:AI3)</f>
        <v>2</v>
      </c>
      <c r="AK3" s="23"/>
      <c r="AL3" s="23"/>
      <c r="AM3" s="23"/>
      <c r="AN3" s="23"/>
      <c r="AO3" s="6">
        <f>SUM(AJ3:AN3)</f>
        <v>2</v>
      </c>
      <c r="AP3" s="23"/>
      <c r="AQ3" s="23"/>
      <c r="AR3" s="23"/>
      <c r="AS3" s="23"/>
      <c r="AT3" s="6">
        <f>SUM(AO3:AS3)</f>
        <v>2</v>
      </c>
      <c r="AU3" s="23"/>
      <c r="AV3" s="23"/>
      <c r="AW3" s="23"/>
      <c r="AX3" s="23"/>
      <c r="AY3" s="6">
        <f>SUM(AT3:AX3)</f>
        <v>2</v>
      </c>
      <c r="AZ3" s="23"/>
      <c r="BA3" s="23"/>
      <c r="BB3" s="23"/>
      <c r="BC3" s="23"/>
      <c r="BD3" s="6">
        <f>SUM(AY3:BC3)</f>
        <v>2</v>
      </c>
      <c r="BE3" s="23"/>
      <c r="BF3" s="23"/>
      <c r="BG3" s="23"/>
      <c r="BH3" s="23"/>
      <c r="BI3" s="6">
        <f>SUM(BD3:BH3)</f>
        <v>2</v>
      </c>
      <c r="BJ3" s="23"/>
      <c r="BK3" s="23"/>
      <c r="BL3" s="23"/>
      <c r="BM3" s="23"/>
      <c r="BN3" s="6">
        <f>SUM(BI3:BM3)</f>
        <v>2</v>
      </c>
      <c r="BO3" s="23"/>
      <c r="BP3" s="23"/>
      <c r="BQ3" s="23"/>
      <c r="BR3" s="23"/>
      <c r="BS3" s="6">
        <f>SUM(BN3:BR3)</f>
        <v>2</v>
      </c>
    </row>
    <row r="4" spans="1:71" s="39" customFormat="1" x14ac:dyDescent="0.25">
      <c r="A4" s="37"/>
      <c r="B4" s="44" t="s">
        <v>386</v>
      </c>
      <c r="C4" s="40">
        <v>4</v>
      </c>
      <c r="D4" s="40" t="s">
        <v>220</v>
      </c>
      <c r="E4" s="122">
        <v>28</v>
      </c>
      <c r="F4" s="6">
        <f>IF(B4="MAL",E4,IF(E4&gt;=11,E4+variables!$B$1,11))</f>
        <v>29</v>
      </c>
      <c r="G4" s="76">
        <f>$BS4/F4</f>
        <v>0.27586206896551724</v>
      </c>
      <c r="H4" s="156">
        <v>8</v>
      </c>
      <c r="I4" s="156">
        <f t="shared" ref="I4:I68" si="0">+H4+J4</f>
        <v>8</v>
      </c>
      <c r="J4" s="164"/>
      <c r="K4" s="23">
        <v>2017</v>
      </c>
      <c r="L4" s="16">
        <v>2017</v>
      </c>
      <c r="M4" s="45"/>
      <c r="N4" s="45"/>
      <c r="O4" s="45"/>
      <c r="P4" s="149">
        <f>SUM(M4:O4)+H4</f>
        <v>8</v>
      </c>
      <c r="Q4" s="55"/>
      <c r="R4" s="16"/>
      <c r="S4" s="16"/>
      <c r="T4" s="16"/>
      <c r="U4" s="6">
        <f>SUM(P4:T4)</f>
        <v>8</v>
      </c>
      <c r="V4" s="16"/>
      <c r="W4" s="16"/>
      <c r="X4" s="16"/>
      <c r="Y4" s="16"/>
      <c r="Z4" s="6">
        <f>SUM(U4:Y4)</f>
        <v>8</v>
      </c>
      <c r="AA4" s="16"/>
      <c r="AB4" s="16"/>
      <c r="AC4" s="16"/>
      <c r="AD4" s="16"/>
      <c r="AE4" s="6">
        <f>SUM(Z4:AD4)</f>
        <v>8</v>
      </c>
      <c r="AF4" s="16"/>
      <c r="AG4" s="16"/>
      <c r="AH4" s="16"/>
      <c r="AI4" s="16"/>
      <c r="AJ4" s="6">
        <f>SUM(AE4:AI4)</f>
        <v>8</v>
      </c>
      <c r="AK4" s="16"/>
      <c r="AL4" s="16"/>
      <c r="AM4" s="16"/>
      <c r="AN4" s="16"/>
      <c r="AO4" s="6">
        <f>SUM(AJ4:AN4)</f>
        <v>8</v>
      </c>
      <c r="AP4" s="16"/>
      <c r="AQ4" s="16"/>
      <c r="AR4" s="16"/>
      <c r="AS4" s="16"/>
      <c r="AT4" s="6">
        <f>SUM(AO4:AS4)</f>
        <v>8</v>
      </c>
      <c r="AU4" s="16"/>
      <c r="AV4" s="16"/>
      <c r="AW4" s="16"/>
      <c r="AX4" s="16"/>
      <c r="AY4" s="6">
        <f>SUM(AT4:AX4)</f>
        <v>8</v>
      </c>
      <c r="AZ4" s="16"/>
      <c r="BA4" s="16"/>
      <c r="BB4" s="16"/>
      <c r="BC4" s="16"/>
      <c r="BD4" s="6">
        <f>SUM(AY4:BC4)</f>
        <v>8</v>
      </c>
      <c r="BE4" s="16"/>
      <c r="BF4" s="16"/>
      <c r="BG4" s="16"/>
      <c r="BH4" s="16"/>
      <c r="BI4" s="6">
        <f>SUM(BD4:BH4)</f>
        <v>8</v>
      </c>
      <c r="BJ4" s="16"/>
      <c r="BK4" s="16"/>
      <c r="BL4" s="16"/>
      <c r="BM4" s="16"/>
      <c r="BN4" s="6">
        <f>SUM(BI4:BM4)</f>
        <v>8</v>
      </c>
      <c r="BO4" s="16"/>
      <c r="BP4" s="16"/>
      <c r="BQ4" s="16"/>
      <c r="BR4" s="16"/>
      <c r="BS4" s="6">
        <f>SUM(BN4:BR4)</f>
        <v>8</v>
      </c>
    </row>
    <row r="5" spans="1:71" s="39" customFormat="1" x14ac:dyDescent="0.25">
      <c r="A5" s="37"/>
      <c r="B5" s="31" t="s">
        <v>389</v>
      </c>
      <c r="C5" s="24">
        <v>7</v>
      </c>
      <c r="D5" s="24">
        <v>1504</v>
      </c>
      <c r="E5" s="30">
        <v>48</v>
      </c>
      <c r="F5" s="6">
        <f>IF(B5="MAL",E5,IF(E5&gt;=11,E5+variables!$B$1,11))</f>
        <v>49</v>
      </c>
      <c r="G5" s="76">
        <f>$BS5/F5</f>
        <v>0.73469387755102045</v>
      </c>
      <c r="H5" s="156">
        <v>36</v>
      </c>
      <c r="I5" s="156">
        <f t="shared" si="0"/>
        <v>36</v>
      </c>
      <c r="J5" s="164"/>
      <c r="K5" s="23">
        <v>2017</v>
      </c>
      <c r="L5" s="16">
        <v>2017</v>
      </c>
      <c r="M5" s="45"/>
      <c r="N5" s="45"/>
      <c r="O5" s="45"/>
      <c r="P5" s="149">
        <f t="shared" ref="P5:P6" si="1">SUM(M5:O5)+H5</f>
        <v>36</v>
      </c>
      <c r="Q5" s="16"/>
      <c r="R5" s="16"/>
      <c r="S5" s="16"/>
      <c r="T5" s="16"/>
      <c r="U5" s="6">
        <f>SUM(P5:T5)</f>
        <v>36</v>
      </c>
      <c r="V5" s="16"/>
      <c r="W5" s="16"/>
      <c r="X5" s="16"/>
      <c r="Y5" s="16"/>
      <c r="Z5" s="6">
        <f>SUM(U5:Y5)</f>
        <v>36</v>
      </c>
      <c r="AA5" s="16"/>
      <c r="AB5" s="16"/>
      <c r="AC5" s="16"/>
      <c r="AD5" s="16"/>
      <c r="AE5" s="6">
        <f>SUM(Z5:AD5)</f>
        <v>36</v>
      </c>
      <c r="AF5" s="16"/>
      <c r="AG5" s="16"/>
      <c r="AH5" s="16"/>
      <c r="AI5" s="16"/>
      <c r="AJ5" s="6">
        <f>SUM(AE5:AI5)</f>
        <v>36</v>
      </c>
      <c r="AK5" s="16"/>
      <c r="AL5" s="16"/>
      <c r="AM5" s="16"/>
      <c r="AN5" s="16"/>
      <c r="AO5" s="6">
        <f>SUM(AJ5:AN5)</f>
        <v>36</v>
      </c>
      <c r="AP5" s="16"/>
      <c r="AQ5" s="16"/>
      <c r="AR5" s="16"/>
      <c r="AS5" s="16"/>
      <c r="AT5" s="6">
        <f>SUM(AO5:AS5)</f>
        <v>36</v>
      </c>
      <c r="AU5" s="16"/>
      <c r="AV5" s="16"/>
      <c r="AW5" s="16"/>
      <c r="AX5" s="16"/>
      <c r="AY5" s="6">
        <f>SUM(AT5:AX5)</f>
        <v>36</v>
      </c>
      <c r="AZ5" s="16"/>
      <c r="BA5" s="16"/>
      <c r="BB5" s="16"/>
      <c r="BC5" s="16"/>
      <c r="BD5" s="6">
        <f>SUM(AY5:BC5)</f>
        <v>36</v>
      </c>
      <c r="BE5" s="16"/>
      <c r="BF5" s="16"/>
      <c r="BG5" s="16"/>
      <c r="BH5" s="16"/>
      <c r="BI5" s="6">
        <f>SUM(BD5:BH5)</f>
        <v>36</v>
      </c>
      <c r="BJ5" s="16"/>
      <c r="BK5" s="16"/>
      <c r="BL5" s="16"/>
      <c r="BM5" s="16"/>
      <c r="BN5" s="6">
        <f>SUM(BI5:BM5)</f>
        <v>36</v>
      </c>
      <c r="BO5" s="16"/>
      <c r="BP5" s="16"/>
      <c r="BQ5" s="16"/>
      <c r="BR5" s="16"/>
      <c r="BS5" s="6">
        <f>SUM(BN5:BR5)</f>
        <v>36</v>
      </c>
    </row>
    <row r="6" spans="1:71" s="39" customFormat="1" x14ac:dyDescent="0.25">
      <c r="A6" s="37"/>
      <c r="B6" s="6" t="s">
        <v>153</v>
      </c>
      <c r="C6" s="24">
        <v>10</v>
      </c>
      <c r="D6" s="24">
        <v>2503</v>
      </c>
      <c r="E6" s="30">
        <v>44</v>
      </c>
      <c r="F6" s="6">
        <f>IF(B6="MAL",E6,IF(E6&gt;=11,E6+variables!$B$1,11))</f>
        <v>45</v>
      </c>
      <c r="G6" s="76">
        <f>$BS6/F6</f>
        <v>0.8666666666666667</v>
      </c>
      <c r="H6" s="156">
        <v>39</v>
      </c>
      <c r="I6" s="156">
        <f t="shared" si="0"/>
        <v>39</v>
      </c>
      <c r="J6" s="164"/>
      <c r="K6" s="23">
        <v>2017</v>
      </c>
      <c r="L6" s="16">
        <v>2017</v>
      </c>
      <c r="M6" s="16"/>
      <c r="N6" s="45"/>
      <c r="O6" s="16"/>
      <c r="P6" s="149">
        <f t="shared" si="1"/>
        <v>39</v>
      </c>
      <c r="Q6" s="16"/>
      <c r="R6" s="16"/>
      <c r="S6" s="16"/>
      <c r="T6" s="16"/>
      <c r="U6" s="6">
        <f>SUM(P6:T6)</f>
        <v>39</v>
      </c>
      <c r="V6" s="16"/>
      <c r="W6" s="16"/>
      <c r="X6" s="16"/>
      <c r="Y6" s="16"/>
      <c r="Z6" s="6">
        <f>SUM(U6:Y6)</f>
        <v>39</v>
      </c>
      <c r="AA6" s="16"/>
      <c r="AB6" s="16"/>
      <c r="AC6" s="16"/>
      <c r="AD6" s="16"/>
      <c r="AE6" s="6">
        <f>SUM(Z6:AD6)</f>
        <v>39</v>
      </c>
      <c r="AF6" s="16"/>
      <c r="AG6" s="16"/>
      <c r="AH6" s="16"/>
      <c r="AI6" s="16"/>
      <c r="AJ6" s="6">
        <f>SUM(AE6:AI6)</f>
        <v>39</v>
      </c>
      <c r="AK6" s="16"/>
      <c r="AL6" s="16"/>
      <c r="AM6" s="16"/>
      <c r="AN6" s="16"/>
      <c r="AO6" s="6">
        <f>SUM(AJ6:AN6)</f>
        <v>39</v>
      </c>
      <c r="AP6" s="16"/>
      <c r="AQ6" s="16"/>
      <c r="AR6" s="16"/>
      <c r="AS6" s="16"/>
      <c r="AT6" s="6">
        <f>SUM(AO6:AS6)</f>
        <v>39</v>
      </c>
      <c r="AU6" s="16"/>
      <c r="AV6" s="16"/>
      <c r="AW6" s="16"/>
      <c r="AX6" s="16"/>
      <c r="AY6" s="6">
        <f>SUM(AT6:AX6)</f>
        <v>39</v>
      </c>
      <c r="AZ6" s="16"/>
      <c r="BA6" s="16"/>
      <c r="BB6" s="16"/>
      <c r="BC6" s="16"/>
      <c r="BD6" s="6">
        <f>SUM(AY6:BC6)</f>
        <v>39</v>
      </c>
      <c r="BE6" s="16"/>
      <c r="BF6" s="16"/>
      <c r="BG6" s="16"/>
      <c r="BH6" s="16"/>
      <c r="BI6" s="6">
        <f>SUM(BD6:BH6)</f>
        <v>39</v>
      </c>
      <c r="BJ6" s="16"/>
      <c r="BK6" s="16"/>
      <c r="BL6" s="16"/>
      <c r="BM6" s="16"/>
      <c r="BN6" s="6">
        <f>SUM(BI6:BM6)</f>
        <v>39</v>
      </c>
      <c r="BO6" s="16"/>
      <c r="BP6" s="16"/>
      <c r="BQ6" s="16"/>
      <c r="BR6" s="16"/>
      <c r="BS6" s="6">
        <f>SUM(BN6:BR6)</f>
        <v>39</v>
      </c>
    </row>
    <row r="7" spans="1:71" s="39" customFormat="1" x14ac:dyDescent="0.25">
      <c r="A7" s="6"/>
      <c r="B7" s="6"/>
      <c r="C7" s="6"/>
      <c r="D7" s="6"/>
      <c r="E7" s="6"/>
      <c r="F7" s="6"/>
      <c r="G7" s="6"/>
      <c r="H7" s="149"/>
      <c r="I7" s="156"/>
      <c r="J7" s="149"/>
      <c r="K7" s="6"/>
      <c r="L7" s="6"/>
      <c r="M7" s="149">
        <f t="shared" ref="M7:O7" si="2">SUM(M3:M6)</f>
        <v>0</v>
      </c>
      <c r="N7" s="149">
        <f t="shared" si="2"/>
        <v>0</v>
      </c>
      <c r="O7" s="149">
        <f t="shared" si="2"/>
        <v>0</v>
      </c>
      <c r="P7" s="149">
        <f>SUM(P3:P6)</f>
        <v>85</v>
      </c>
      <c r="Q7" s="149">
        <f t="shared" ref="Q7:BS7" si="3">SUM(Q3:Q6)</f>
        <v>0</v>
      </c>
      <c r="R7" s="149">
        <f t="shared" si="3"/>
        <v>0</v>
      </c>
      <c r="S7" s="149">
        <f t="shared" si="3"/>
        <v>0</v>
      </c>
      <c r="T7" s="149">
        <f t="shared" si="3"/>
        <v>0</v>
      </c>
      <c r="U7" s="149">
        <f t="shared" si="3"/>
        <v>85</v>
      </c>
      <c r="V7" s="149">
        <f t="shared" si="3"/>
        <v>0</v>
      </c>
      <c r="W7" s="149">
        <f t="shared" si="3"/>
        <v>0</v>
      </c>
      <c r="X7" s="149">
        <f t="shared" si="3"/>
        <v>0</v>
      </c>
      <c r="Y7" s="149">
        <f t="shared" si="3"/>
        <v>0</v>
      </c>
      <c r="Z7" s="149">
        <f t="shared" si="3"/>
        <v>85</v>
      </c>
      <c r="AA7" s="149">
        <f t="shared" si="3"/>
        <v>0</v>
      </c>
      <c r="AB7" s="149">
        <f t="shared" si="3"/>
        <v>0</v>
      </c>
      <c r="AC7" s="149">
        <f t="shared" si="3"/>
        <v>0</v>
      </c>
      <c r="AD7" s="149">
        <f t="shared" si="3"/>
        <v>0</v>
      </c>
      <c r="AE7" s="149">
        <f t="shared" si="3"/>
        <v>85</v>
      </c>
      <c r="AF7" s="149">
        <f t="shared" si="3"/>
        <v>0</v>
      </c>
      <c r="AG7" s="149">
        <f t="shared" si="3"/>
        <v>0</v>
      </c>
      <c r="AH7" s="149">
        <f t="shared" si="3"/>
        <v>0</v>
      </c>
      <c r="AI7" s="149">
        <f t="shared" si="3"/>
        <v>0</v>
      </c>
      <c r="AJ7" s="149">
        <f t="shared" si="3"/>
        <v>85</v>
      </c>
      <c r="AK7" s="149">
        <f t="shared" si="3"/>
        <v>0</v>
      </c>
      <c r="AL7" s="149">
        <f t="shared" si="3"/>
        <v>0</v>
      </c>
      <c r="AM7" s="149">
        <f t="shared" si="3"/>
        <v>0</v>
      </c>
      <c r="AN7" s="149">
        <f t="shared" si="3"/>
        <v>0</v>
      </c>
      <c r="AO7" s="149">
        <f t="shared" si="3"/>
        <v>85</v>
      </c>
      <c r="AP7" s="149">
        <f t="shared" si="3"/>
        <v>0</v>
      </c>
      <c r="AQ7" s="149">
        <f t="shared" si="3"/>
        <v>0</v>
      </c>
      <c r="AR7" s="149">
        <f t="shared" si="3"/>
        <v>0</v>
      </c>
      <c r="AS7" s="149">
        <f t="shared" si="3"/>
        <v>0</v>
      </c>
      <c r="AT7" s="149">
        <f t="shared" si="3"/>
        <v>85</v>
      </c>
      <c r="AU7" s="149">
        <f t="shared" si="3"/>
        <v>0</v>
      </c>
      <c r="AV7" s="149">
        <f t="shared" si="3"/>
        <v>0</v>
      </c>
      <c r="AW7" s="149">
        <f t="shared" si="3"/>
        <v>0</v>
      </c>
      <c r="AX7" s="149">
        <f t="shared" si="3"/>
        <v>0</v>
      </c>
      <c r="AY7" s="149">
        <f t="shared" si="3"/>
        <v>85</v>
      </c>
      <c r="AZ7" s="149">
        <f t="shared" si="3"/>
        <v>0</v>
      </c>
      <c r="BA7" s="149">
        <f t="shared" si="3"/>
        <v>0</v>
      </c>
      <c r="BB7" s="149">
        <f t="shared" si="3"/>
        <v>0</v>
      </c>
      <c r="BC7" s="149">
        <f t="shared" si="3"/>
        <v>0</v>
      </c>
      <c r="BD7" s="149">
        <f t="shared" si="3"/>
        <v>85</v>
      </c>
      <c r="BE7" s="149">
        <f t="shared" si="3"/>
        <v>0</v>
      </c>
      <c r="BF7" s="149">
        <f t="shared" si="3"/>
        <v>0</v>
      </c>
      <c r="BG7" s="149">
        <f t="shared" si="3"/>
        <v>0</v>
      </c>
      <c r="BH7" s="149">
        <f t="shared" si="3"/>
        <v>0</v>
      </c>
      <c r="BI7" s="149">
        <f t="shared" si="3"/>
        <v>85</v>
      </c>
      <c r="BJ7" s="149">
        <f t="shared" si="3"/>
        <v>0</v>
      </c>
      <c r="BK7" s="149">
        <f t="shared" si="3"/>
        <v>0</v>
      </c>
      <c r="BL7" s="149">
        <f t="shared" si="3"/>
        <v>0</v>
      </c>
      <c r="BM7" s="149">
        <f t="shared" si="3"/>
        <v>0</v>
      </c>
      <c r="BN7" s="149">
        <f t="shared" si="3"/>
        <v>85</v>
      </c>
      <c r="BO7" s="149">
        <f t="shared" si="3"/>
        <v>0</v>
      </c>
      <c r="BP7" s="149">
        <f t="shared" si="3"/>
        <v>0</v>
      </c>
      <c r="BQ7" s="149">
        <f t="shared" si="3"/>
        <v>0</v>
      </c>
      <c r="BR7" s="149">
        <f t="shared" si="3"/>
        <v>0</v>
      </c>
      <c r="BS7" s="149">
        <f t="shared" si="3"/>
        <v>85</v>
      </c>
    </row>
    <row r="8" spans="1:71" s="39" customFormat="1" x14ac:dyDescent="0.25">
      <c r="A8" s="6"/>
      <c r="B8" s="6" t="s">
        <v>299</v>
      </c>
      <c r="C8" s="6">
        <f>COUNT(C1:C6)</f>
        <v>3</v>
      </c>
      <c r="D8" s="6"/>
      <c r="E8" s="6">
        <f>SUM(E3:E6)</f>
        <v>122</v>
      </c>
      <c r="F8" s="6">
        <f>SUM(F3:F6)</f>
        <v>125</v>
      </c>
      <c r="G8" s="38">
        <f>$BS7/F8</f>
        <v>0.68</v>
      </c>
      <c r="H8" s="149">
        <f t="shared" ref="H8:I8" si="4">SUM(H3:H6)</f>
        <v>85</v>
      </c>
      <c r="I8" s="149">
        <f t="shared" si="4"/>
        <v>85</v>
      </c>
      <c r="J8" s="149">
        <f>SUM(J3:J6)</f>
        <v>0</v>
      </c>
      <c r="K8" s="6"/>
      <c r="L8" s="6"/>
      <c r="M8" s="6"/>
      <c r="N8" s="6"/>
      <c r="O8" s="6"/>
      <c r="P8" s="38">
        <f>P7/F8</f>
        <v>0.68</v>
      </c>
      <c r="Q8" s="6"/>
      <c r="R8" s="6">
        <f>M7+R7</f>
        <v>0</v>
      </c>
      <c r="S8" s="6">
        <f>N7+S7</f>
        <v>0</v>
      </c>
      <c r="T8" s="6">
        <f>O7+T7</f>
        <v>0</v>
      </c>
      <c r="U8" s="38">
        <f>U7/F8</f>
        <v>0.68</v>
      </c>
      <c r="V8" s="6"/>
      <c r="W8" s="6">
        <f>R8+W7</f>
        <v>0</v>
      </c>
      <c r="X8" s="6">
        <f>S8+X7</f>
        <v>0</v>
      </c>
      <c r="Y8" s="6">
        <f>T8+Y7</f>
        <v>0</v>
      </c>
      <c r="Z8" s="38">
        <f>Z7/F8</f>
        <v>0.68</v>
      </c>
      <c r="AA8" s="6"/>
      <c r="AB8" s="6">
        <f>W8+AB7</f>
        <v>0</v>
      </c>
      <c r="AC8" s="6">
        <f>X8+AC7</f>
        <v>0</v>
      </c>
      <c r="AD8" s="6">
        <f>Y8+AD7</f>
        <v>0</v>
      </c>
      <c r="AE8" s="38">
        <f>AE7/F8</f>
        <v>0.68</v>
      </c>
      <c r="AF8" s="6"/>
      <c r="AG8" s="6">
        <f>AB8+AG7</f>
        <v>0</v>
      </c>
      <c r="AH8" s="6">
        <f>AC8+AH7</f>
        <v>0</v>
      </c>
      <c r="AI8" s="6">
        <f>AD8+AI7</f>
        <v>0</v>
      </c>
      <c r="AJ8" s="38">
        <f>AJ7/F8</f>
        <v>0.68</v>
      </c>
      <c r="AK8" s="6"/>
      <c r="AL8" s="6">
        <f>AG8+AL7</f>
        <v>0</v>
      </c>
      <c r="AM8" s="6">
        <f>AH8+AM7</f>
        <v>0</v>
      </c>
      <c r="AN8" s="6">
        <f>AI8+AN7</f>
        <v>0</v>
      </c>
      <c r="AO8" s="38">
        <f>AO7/F8</f>
        <v>0.68</v>
      </c>
      <c r="AP8" s="6"/>
      <c r="AQ8" s="6">
        <f>AL8+AQ7</f>
        <v>0</v>
      </c>
      <c r="AR8" s="6">
        <f>AM8+AR7</f>
        <v>0</v>
      </c>
      <c r="AS8" s="6">
        <f>AN8+AS7</f>
        <v>0</v>
      </c>
      <c r="AT8" s="38">
        <f>AT7/F8</f>
        <v>0.68</v>
      </c>
      <c r="AU8" s="6"/>
      <c r="AV8" s="6">
        <f>AQ8+AV7</f>
        <v>0</v>
      </c>
      <c r="AW8" s="6">
        <f>AR8+AW7</f>
        <v>0</v>
      </c>
      <c r="AX8" s="6">
        <f>AS8+AX7</f>
        <v>0</v>
      </c>
      <c r="AY8" s="38">
        <f>AY7/F8</f>
        <v>0.68</v>
      </c>
      <c r="AZ8" s="6"/>
      <c r="BA8" s="6">
        <f>AV8+BA7</f>
        <v>0</v>
      </c>
      <c r="BB8" s="6">
        <f>AW8+BB7</f>
        <v>0</v>
      </c>
      <c r="BC8" s="6">
        <f>AX8+BC7</f>
        <v>0</v>
      </c>
      <c r="BD8" s="38">
        <f>BD7/F8</f>
        <v>0.68</v>
      </c>
      <c r="BE8" s="6"/>
      <c r="BF8" s="6">
        <f>BA8+BF7</f>
        <v>0</v>
      </c>
      <c r="BG8" s="6">
        <f>BB8+BG7</f>
        <v>0</v>
      </c>
      <c r="BH8" s="6">
        <f>BC8+BH7</f>
        <v>0</v>
      </c>
      <c r="BI8" s="38">
        <f>BI7/F8</f>
        <v>0.68</v>
      </c>
      <c r="BJ8" s="6"/>
      <c r="BK8" s="6">
        <f>BF8+BK7</f>
        <v>0</v>
      </c>
      <c r="BL8" s="6">
        <f>BG8+BL7</f>
        <v>0</v>
      </c>
      <c r="BM8" s="6">
        <f>BH8+BM7</f>
        <v>0</v>
      </c>
      <c r="BN8" s="38">
        <f>BN7/F8</f>
        <v>0.68</v>
      </c>
      <c r="BO8" s="6"/>
      <c r="BP8" s="6">
        <f>BK8+BP7</f>
        <v>0</v>
      </c>
      <c r="BQ8" s="6">
        <f>BL8+BQ7</f>
        <v>0</v>
      </c>
      <c r="BR8" s="6">
        <f>BM8+BR7</f>
        <v>0</v>
      </c>
      <c r="BS8" s="38">
        <f>BS7/F8</f>
        <v>0.68</v>
      </c>
    </row>
    <row r="9" spans="1:71" s="39" customFormat="1" x14ac:dyDescent="0.25">
      <c r="H9" s="161"/>
      <c r="I9" s="156"/>
      <c r="J9" s="161"/>
    </row>
    <row r="10" spans="1:71" s="39" customFormat="1" x14ac:dyDescent="0.25">
      <c r="A10" s="37" t="s">
        <v>282</v>
      </c>
      <c r="B10" s="6" t="s">
        <v>142</v>
      </c>
      <c r="C10" s="6"/>
      <c r="D10" s="6"/>
      <c r="E10" s="30">
        <f>SUM(M10:BR10)</f>
        <v>0</v>
      </c>
      <c r="F10" s="6">
        <f>IF(B10="MAL",E10,IF(E10&gt;=11,E10+variables!$B$1,11))</f>
        <v>0</v>
      </c>
      <c r="G10" s="38" t="e">
        <f>SUM(M10:BR10)/F10</f>
        <v>#DIV/0!</v>
      </c>
      <c r="H10" s="149"/>
      <c r="I10" s="156">
        <f t="shared" si="0"/>
        <v>0</v>
      </c>
      <c r="J10" s="164"/>
      <c r="K10" s="16"/>
      <c r="L10" s="16"/>
      <c r="M10" s="16"/>
      <c r="N10" s="16"/>
      <c r="O10" s="16"/>
      <c r="P10" s="149">
        <f>+H10</f>
        <v>0</v>
      </c>
      <c r="Q10" s="16"/>
      <c r="R10" s="16"/>
      <c r="S10" s="16"/>
      <c r="T10" s="16"/>
      <c r="U10" s="6">
        <f>SUM(P10:T10)</f>
        <v>0</v>
      </c>
      <c r="V10" s="16"/>
      <c r="W10" s="16"/>
      <c r="X10" s="16"/>
      <c r="Y10" s="16"/>
      <c r="Z10" s="6">
        <f>SUM(U10:Y10)</f>
        <v>0</v>
      </c>
      <c r="AA10" s="16"/>
      <c r="AB10" s="16"/>
      <c r="AC10" s="16"/>
      <c r="AD10" s="16"/>
      <c r="AE10" s="6">
        <f>SUM(Z10:AD10)</f>
        <v>0</v>
      </c>
      <c r="AF10" s="16"/>
      <c r="AG10" s="16"/>
      <c r="AH10" s="16"/>
      <c r="AI10" s="16"/>
      <c r="AJ10" s="6">
        <f>SUM(AE10:AI10)</f>
        <v>0</v>
      </c>
      <c r="AK10" s="16"/>
      <c r="AL10" s="16"/>
      <c r="AM10" s="16"/>
      <c r="AN10" s="16"/>
      <c r="AO10" s="6">
        <f>SUM(AJ10:AN10)</f>
        <v>0</v>
      </c>
      <c r="AP10" s="16"/>
      <c r="AQ10" s="16"/>
      <c r="AR10" s="16"/>
      <c r="AS10" s="16"/>
      <c r="AT10" s="6">
        <f>SUM(AO10:AS10)</f>
        <v>0</v>
      </c>
      <c r="AU10" s="16"/>
      <c r="AV10" s="16"/>
      <c r="AW10" s="16"/>
      <c r="AX10" s="16"/>
      <c r="AY10" s="6">
        <f>SUM(AT10:AX10)</f>
        <v>0</v>
      </c>
      <c r="AZ10" s="16"/>
      <c r="BA10" s="16"/>
      <c r="BB10" s="16"/>
      <c r="BC10" s="16"/>
      <c r="BD10" s="6">
        <f>SUM(AY10:BC10)</f>
        <v>0</v>
      </c>
      <c r="BE10" s="16"/>
      <c r="BF10" s="16"/>
      <c r="BG10" s="16"/>
      <c r="BH10" s="16"/>
      <c r="BI10" s="6">
        <f>SUM(BD10:BH10)</f>
        <v>0</v>
      </c>
      <c r="BJ10" s="16"/>
      <c r="BK10" s="16"/>
      <c r="BL10" s="16"/>
      <c r="BM10" s="16"/>
      <c r="BN10" s="6">
        <f>SUM(BI10:BM10)</f>
        <v>0</v>
      </c>
      <c r="BO10" s="16"/>
      <c r="BP10" s="16"/>
      <c r="BQ10" s="16"/>
      <c r="BR10" s="16"/>
      <c r="BS10" s="6">
        <f>SUM(BN10:BR10)</f>
        <v>0</v>
      </c>
    </row>
    <row r="11" spans="1:71" s="39" customFormat="1" x14ac:dyDescent="0.25">
      <c r="A11" s="37"/>
      <c r="B11" s="27" t="s">
        <v>53</v>
      </c>
      <c r="C11" s="24">
        <v>2</v>
      </c>
      <c r="D11" s="25">
        <v>10047</v>
      </c>
      <c r="E11" s="6">
        <v>85</v>
      </c>
      <c r="F11" s="6">
        <f>IF(B11="MAL",E11,IF(E11&gt;=11,E11+variables!$B$1,11))</f>
        <v>86</v>
      </c>
      <c r="G11" s="38">
        <f>$BS11/F11</f>
        <v>0.7558139534883721</v>
      </c>
      <c r="H11" s="149">
        <v>65</v>
      </c>
      <c r="I11" s="156">
        <f t="shared" si="0"/>
        <v>65</v>
      </c>
      <c r="J11" s="164"/>
      <c r="K11" s="16">
        <v>2017</v>
      </c>
      <c r="L11" s="16">
        <v>2017</v>
      </c>
      <c r="M11" s="45"/>
      <c r="N11" s="45"/>
      <c r="O11" s="45"/>
      <c r="P11" s="149">
        <f>SUM(M11:O11)+H11</f>
        <v>65</v>
      </c>
      <c r="Q11" s="16"/>
      <c r="R11" s="16"/>
      <c r="S11" s="16"/>
      <c r="T11" s="16"/>
      <c r="U11" s="6">
        <f>SUM(P11:T11)</f>
        <v>65</v>
      </c>
      <c r="V11" s="16"/>
      <c r="W11" s="16"/>
      <c r="X11" s="16"/>
      <c r="Y11" s="16"/>
      <c r="Z11" s="6">
        <f>SUM(U11:Y11)</f>
        <v>65</v>
      </c>
      <c r="AA11" s="16"/>
      <c r="AB11" s="16"/>
      <c r="AC11" s="16"/>
      <c r="AD11" s="16"/>
      <c r="AE11" s="6">
        <f>SUM(Z11:AD11)</f>
        <v>65</v>
      </c>
      <c r="AF11" s="16"/>
      <c r="AG11" s="16"/>
      <c r="AH11" s="16"/>
      <c r="AI11" s="16"/>
      <c r="AJ11" s="6">
        <f>SUM(AE11:AI11)</f>
        <v>65</v>
      </c>
      <c r="AK11" s="16"/>
      <c r="AL11" s="16"/>
      <c r="AM11" s="16"/>
      <c r="AN11" s="16"/>
      <c r="AO11" s="6">
        <f>SUM(AJ11:AN11)</f>
        <v>65</v>
      </c>
      <c r="AP11" s="16"/>
      <c r="AQ11" s="16"/>
      <c r="AR11" s="16"/>
      <c r="AS11" s="16"/>
      <c r="AT11" s="6">
        <f>SUM(AO11:AS11)</f>
        <v>65</v>
      </c>
      <c r="AU11" s="16"/>
      <c r="AV11" s="16"/>
      <c r="AW11" s="16"/>
      <c r="AX11" s="16"/>
      <c r="AY11" s="6">
        <f>SUM(AT11:AX11)</f>
        <v>65</v>
      </c>
      <c r="AZ11" s="16"/>
      <c r="BA11" s="16"/>
      <c r="BB11" s="16"/>
      <c r="BC11" s="16"/>
      <c r="BD11" s="6">
        <f>SUM(AY11:BC11)</f>
        <v>65</v>
      </c>
      <c r="BE11" s="16"/>
      <c r="BF11" s="16"/>
      <c r="BG11" s="16"/>
      <c r="BH11" s="16"/>
      <c r="BI11" s="6">
        <f>SUM(BD11:BH11)</f>
        <v>65</v>
      </c>
      <c r="BJ11" s="16"/>
      <c r="BK11" s="16"/>
      <c r="BL11" s="16"/>
      <c r="BM11" s="16"/>
      <c r="BN11" s="6">
        <f>SUM(BI11:BM11)</f>
        <v>65</v>
      </c>
      <c r="BO11" s="16"/>
      <c r="BP11" s="16"/>
      <c r="BQ11" s="16"/>
      <c r="BR11" s="16"/>
      <c r="BS11" s="6">
        <f>SUM(BN11:BR11)</f>
        <v>65</v>
      </c>
    </row>
    <row r="12" spans="1:71" s="39" customFormat="1" x14ac:dyDescent="0.25">
      <c r="A12" s="37"/>
      <c r="B12" s="27"/>
      <c r="C12" s="24"/>
      <c r="D12" s="25"/>
      <c r="E12" s="6"/>
      <c r="F12" s="6"/>
      <c r="G12" s="38"/>
      <c r="H12" s="149"/>
      <c r="I12" s="156"/>
      <c r="J12" s="164"/>
      <c r="K12" s="16"/>
      <c r="L12" s="16"/>
      <c r="N12" s="6"/>
      <c r="P12" s="149"/>
      <c r="Q12" s="16"/>
      <c r="R12" s="16"/>
      <c r="S12" s="16"/>
      <c r="T12" s="16"/>
      <c r="U12" s="6"/>
      <c r="V12" s="16"/>
      <c r="W12" s="16"/>
      <c r="X12" s="16"/>
      <c r="Y12" s="16"/>
      <c r="Z12" s="6"/>
      <c r="AA12" s="16"/>
      <c r="AB12" s="16"/>
      <c r="AC12" s="16"/>
      <c r="AD12" s="16"/>
      <c r="AE12" s="6"/>
      <c r="AF12" s="16"/>
      <c r="AG12" s="16"/>
      <c r="AH12" s="16"/>
      <c r="AI12" s="16"/>
      <c r="AJ12" s="6"/>
      <c r="AK12" s="16"/>
      <c r="AL12" s="16"/>
      <c r="AM12" s="16"/>
      <c r="AN12" s="16"/>
      <c r="AO12" s="6"/>
      <c r="AP12" s="16"/>
      <c r="AQ12" s="16"/>
      <c r="AR12" s="16"/>
      <c r="AS12" s="16"/>
      <c r="AT12" s="6"/>
      <c r="AU12" s="16"/>
      <c r="AV12" s="16"/>
      <c r="AW12" s="16"/>
      <c r="AX12" s="16"/>
      <c r="AY12" s="6"/>
      <c r="AZ12" s="16"/>
      <c r="BA12" s="16"/>
      <c r="BB12" s="16"/>
      <c r="BC12" s="16"/>
      <c r="BD12" s="6"/>
      <c r="BE12" s="16"/>
      <c r="BF12" s="16"/>
      <c r="BG12" s="16"/>
      <c r="BH12" s="16"/>
      <c r="BI12" s="6"/>
      <c r="BJ12" s="16"/>
      <c r="BK12" s="16"/>
      <c r="BL12" s="16"/>
      <c r="BM12" s="16"/>
      <c r="BN12" s="6"/>
      <c r="BO12" s="16"/>
      <c r="BP12" s="16"/>
      <c r="BQ12" s="16"/>
      <c r="BR12" s="16"/>
      <c r="BS12" s="6"/>
    </row>
    <row r="13" spans="1:71" s="39" customFormat="1" x14ac:dyDescent="0.25">
      <c r="A13" s="37"/>
      <c r="B13" s="27" t="s">
        <v>299</v>
      </c>
      <c r="C13" s="24"/>
      <c r="D13" s="25"/>
      <c r="E13" s="6">
        <v>93</v>
      </c>
      <c r="F13" s="6">
        <v>94</v>
      </c>
      <c r="G13" s="38">
        <f>$BS11/F11</f>
        <v>0.7558139534883721</v>
      </c>
      <c r="H13" s="149">
        <f>H11</f>
        <v>65</v>
      </c>
      <c r="I13" s="156">
        <f>H13+J13</f>
        <v>65</v>
      </c>
      <c r="J13" s="164"/>
      <c r="K13" s="16"/>
      <c r="L13" s="16"/>
      <c r="M13" s="45">
        <f>SUM(M11:M11)</f>
        <v>0</v>
      </c>
      <c r="N13" s="45">
        <f t="shared" ref="N13:O13" si="5">SUM(N11:N11)</f>
        <v>0</v>
      </c>
      <c r="O13" s="45">
        <f t="shared" si="5"/>
        <v>0</v>
      </c>
      <c r="P13" s="38">
        <f>P11/F13</f>
        <v>0.69148936170212771</v>
      </c>
      <c r="Q13" s="16">
        <f>Q11</f>
        <v>0</v>
      </c>
      <c r="R13" s="16">
        <f>M13+R11</f>
        <v>0</v>
      </c>
      <c r="S13" s="16">
        <f>N13+S11</f>
        <v>0</v>
      </c>
      <c r="T13" s="16">
        <f>O13+T11</f>
        <v>0</v>
      </c>
      <c r="U13" s="38">
        <f>U11/F13</f>
        <v>0.69148936170212771</v>
      </c>
      <c r="V13" s="16">
        <f>Q13+V11</f>
        <v>0</v>
      </c>
      <c r="W13" s="16">
        <f t="shared" ref="W13:AA13" si="6">R13+W11</f>
        <v>0</v>
      </c>
      <c r="X13" s="16">
        <f t="shared" si="6"/>
        <v>0</v>
      </c>
      <c r="Y13" s="16">
        <f t="shared" si="6"/>
        <v>0</v>
      </c>
      <c r="Z13" s="38">
        <f>Z11/F13</f>
        <v>0.69148936170212771</v>
      </c>
      <c r="AA13" s="16">
        <f t="shared" si="6"/>
        <v>0</v>
      </c>
      <c r="AB13" s="16">
        <f t="shared" ref="AB13" si="7">W13+AB11</f>
        <v>0</v>
      </c>
      <c r="AC13" s="16">
        <f t="shared" ref="AC13" si="8">X13+AC11</f>
        <v>0</v>
      </c>
      <c r="AD13" s="16">
        <f t="shared" ref="AD13:AF13" si="9">Y13+AD11</f>
        <v>0</v>
      </c>
      <c r="AE13" s="38">
        <f>AE11/F13</f>
        <v>0.69148936170212771</v>
      </c>
      <c r="AF13" s="16">
        <f t="shared" si="9"/>
        <v>0</v>
      </c>
      <c r="AG13" s="16">
        <f t="shared" ref="AG13" si="10">AB13+AG11</f>
        <v>0</v>
      </c>
      <c r="AH13" s="16">
        <f t="shared" ref="AH13" si="11">AC13+AH11</f>
        <v>0</v>
      </c>
      <c r="AI13" s="16">
        <f t="shared" ref="AI13:AK13" si="12">AD13+AI11</f>
        <v>0</v>
      </c>
      <c r="AJ13" s="38">
        <f>AJ11/F13</f>
        <v>0.69148936170212771</v>
      </c>
      <c r="AK13" s="16">
        <f t="shared" si="12"/>
        <v>0</v>
      </c>
      <c r="AL13" s="16">
        <f t="shared" ref="AL13" si="13">AG13+AL11</f>
        <v>0</v>
      </c>
      <c r="AM13" s="16">
        <f t="shared" ref="AM13" si="14">AH13+AM11</f>
        <v>0</v>
      </c>
      <c r="AN13" s="16">
        <f t="shared" ref="AN13:AP13" si="15">AI13+AN11</f>
        <v>0</v>
      </c>
      <c r="AO13" s="38">
        <f>AO11/F13</f>
        <v>0.69148936170212771</v>
      </c>
      <c r="AP13" s="16">
        <f t="shared" si="15"/>
        <v>0</v>
      </c>
      <c r="AQ13" s="16">
        <f t="shared" ref="AQ13" si="16">AL13+AQ11</f>
        <v>0</v>
      </c>
      <c r="AR13" s="16">
        <f t="shared" ref="AR13" si="17">AM13+AR11</f>
        <v>0</v>
      </c>
      <c r="AS13" s="16">
        <f t="shared" ref="AS13:AU13" si="18">AN13+AS11</f>
        <v>0</v>
      </c>
      <c r="AT13" s="38">
        <f>AT11/F13</f>
        <v>0.69148936170212771</v>
      </c>
      <c r="AU13" s="16">
        <f t="shared" si="18"/>
        <v>0</v>
      </c>
      <c r="AV13" s="16">
        <f t="shared" ref="AV13" si="19">AQ13+AV11</f>
        <v>0</v>
      </c>
      <c r="AW13" s="16">
        <f t="shared" ref="AW13" si="20">AR13+AW11</f>
        <v>0</v>
      </c>
      <c r="AX13" s="16">
        <f t="shared" ref="AX13:AZ13" si="21">AS13+AX11</f>
        <v>0</v>
      </c>
      <c r="AY13" s="38">
        <f>AY11/F13</f>
        <v>0.69148936170212771</v>
      </c>
      <c r="AZ13" s="16">
        <f t="shared" si="21"/>
        <v>0</v>
      </c>
      <c r="BA13" s="16">
        <f t="shared" ref="BA13" si="22">AV13+BA11</f>
        <v>0</v>
      </c>
      <c r="BB13" s="16">
        <f t="shared" ref="BB13" si="23">AW13+BB11</f>
        <v>0</v>
      </c>
      <c r="BC13" s="16">
        <f t="shared" ref="BC13:BE13" si="24">AX13+BC11</f>
        <v>0</v>
      </c>
      <c r="BD13" s="38">
        <f>BD11/F13</f>
        <v>0.69148936170212771</v>
      </c>
      <c r="BE13" s="16">
        <f t="shared" si="24"/>
        <v>0</v>
      </c>
      <c r="BF13" s="16">
        <f t="shared" ref="BF13" si="25">BA13+BF11</f>
        <v>0</v>
      </c>
      <c r="BG13" s="16">
        <f t="shared" ref="BG13" si="26">BB13+BG11</f>
        <v>0</v>
      </c>
      <c r="BH13" s="16">
        <f t="shared" ref="BH13:BJ13" si="27">BC13+BH11</f>
        <v>0</v>
      </c>
      <c r="BI13" s="38">
        <f>BI11/F13</f>
        <v>0.69148936170212771</v>
      </c>
      <c r="BJ13" s="16">
        <f t="shared" si="27"/>
        <v>0</v>
      </c>
      <c r="BK13" s="16">
        <f t="shared" ref="BK13" si="28">BF13+BK11</f>
        <v>0</v>
      </c>
      <c r="BL13" s="16">
        <f t="shared" ref="BL13" si="29">BG13+BL11</f>
        <v>0</v>
      </c>
      <c r="BM13" s="16">
        <f t="shared" ref="BM13:BO13" si="30">BH13+BM11</f>
        <v>0</v>
      </c>
      <c r="BN13" s="38">
        <f>BN11/F13</f>
        <v>0.69148936170212771</v>
      </c>
      <c r="BO13" s="16">
        <f t="shared" si="30"/>
        <v>0</v>
      </c>
      <c r="BP13" s="16">
        <f t="shared" ref="BP13" si="31">BK13+BP11</f>
        <v>0</v>
      </c>
      <c r="BQ13" s="16">
        <f t="shared" ref="BQ13" si="32">BL13+BQ11</f>
        <v>0</v>
      </c>
      <c r="BR13" s="16">
        <f t="shared" ref="BR13" si="33">BM13+BR11</f>
        <v>0</v>
      </c>
      <c r="BS13" s="38">
        <f>BS11/F13</f>
        <v>0.69148936170212771</v>
      </c>
    </row>
    <row r="14" spans="1:71" s="39" customFormat="1" x14ac:dyDescent="0.25">
      <c r="A14" s="37"/>
      <c r="B14" s="27"/>
      <c r="C14" s="24"/>
      <c r="D14" s="25"/>
      <c r="E14" s="6"/>
      <c r="F14" s="6"/>
      <c r="G14" s="38"/>
      <c r="H14" s="149"/>
      <c r="I14" s="156"/>
      <c r="J14" s="164"/>
      <c r="K14" s="16"/>
      <c r="L14" s="16"/>
      <c r="M14" s="45"/>
      <c r="N14" s="45"/>
      <c r="O14" s="45"/>
      <c r="P14" s="149"/>
      <c r="Q14" s="16"/>
      <c r="R14" s="16"/>
      <c r="S14" s="16"/>
      <c r="T14" s="16"/>
      <c r="U14" s="6"/>
      <c r="V14" s="16"/>
      <c r="W14" s="16"/>
      <c r="X14" s="16"/>
      <c r="Y14" s="16"/>
      <c r="Z14" s="6"/>
      <c r="AA14" s="16"/>
      <c r="AB14" s="16"/>
      <c r="AC14" s="16"/>
      <c r="AD14" s="16"/>
      <c r="AE14" s="6"/>
      <c r="AF14" s="16"/>
      <c r="AG14" s="16"/>
      <c r="AH14" s="16"/>
      <c r="AI14" s="16"/>
      <c r="AJ14" s="6"/>
      <c r="AK14" s="16"/>
      <c r="AL14" s="16"/>
      <c r="AM14" s="16"/>
      <c r="AN14" s="16"/>
      <c r="AO14" s="6"/>
      <c r="AP14" s="16"/>
      <c r="AQ14" s="16"/>
      <c r="AR14" s="16"/>
      <c r="AS14" s="16"/>
      <c r="AT14" s="6"/>
      <c r="AU14" s="16"/>
      <c r="AV14" s="16"/>
      <c r="AW14" s="16"/>
      <c r="AX14" s="16"/>
      <c r="AY14" s="6"/>
      <c r="AZ14" s="16"/>
      <c r="BA14" s="16"/>
      <c r="BB14" s="16"/>
      <c r="BC14" s="16"/>
      <c r="BD14" s="6"/>
      <c r="BE14" s="16"/>
      <c r="BF14" s="16"/>
      <c r="BG14" s="16"/>
      <c r="BH14" s="16"/>
      <c r="BI14" s="6"/>
      <c r="BJ14" s="16"/>
      <c r="BK14" s="16"/>
      <c r="BL14" s="16"/>
      <c r="BM14" s="16"/>
      <c r="BN14" s="6"/>
      <c r="BO14" s="16"/>
      <c r="BP14" s="16"/>
      <c r="BQ14" s="16"/>
      <c r="BR14" s="16"/>
      <c r="BS14" s="6"/>
    </row>
    <row r="15" spans="1:71" s="39" customFormat="1" x14ac:dyDescent="0.25">
      <c r="A15" s="37"/>
      <c r="B15" s="83" t="s">
        <v>133</v>
      </c>
      <c r="C15" s="25">
        <v>3</v>
      </c>
      <c r="D15" s="25">
        <v>3819</v>
      </c>
      <c r="E15" s="27">
        <v>31</v>
      </c>
      <c r="F15" s="6">
        <f>IF(B15="MAL",E15,IF(E15&gt;=11,E15+variables!$B$1,11))</f>
        <v>32</v>
      </c>
      <c r="G15" s="38">
        <f>$BS15/F15</f>
        <v>0.8125</v>
      </c>
      <c r="H15" s="149">
        <v>26</v>
      </c>
      <c r="I15" s="156">
        <f t="shared" si="0"/>
        <v>26</v>
      </c>
      <c r="J15" s="164"/>
      <c r="K15" s="16">
        <v>2017</v>
      </c>
      <c r="L15" s="16">
        <v>2017</v>
      </c>
      <c r="M15" s="45"/>
      <c r="N15" s="45"/>
      <c r="O15" s="45"/>
      <c r="P15" s="149">
        <f t="shared" ref="P15:P19" si="34">SUM(M15:O15)+H15</f>
        <v>26</v>
      </c>
      <c r="Q15" s="49"/>
      <c r="R15" s="16"/>
      <c r="S15" s="16"/>
      <c r="T15" s="16"/>
      <c r="U15" s="6">
        <f>SUM(P15:T15)</f>
        <v>26</v>
      </c>
      <c r="V15" s="16"/>
      <c r="W15" s="16"/>
      <c r="X15" s="16"/>
      <c r="Y15" s="16"/>
      <c r="Z15" s="6">
        <f>SUM(U15:Y15)</f>
        <v>26</v>
      </c>
      <c r="AA15" s="16"/>
      <c r="AB15" s="16"/>
      <c r="AC15" s="16"/>
      <c r="AD15" s="16"/>
      <c r="AE15" s="6">
        <f>SUM(Z15:AD15)</f>
        <v>26</v>
      </c>
      <c r="AF15" s="16"/>
      <c r="AG15" s="16"/>
      <c r="AH15" s="16"/>
      <c r="AI15" s="16"/>
      <c r="AJ15" s="6">
        <f>SUM(AE15:AI15)</f>
        <v>26</v>
      </c>
      <c r="AK15" s="16"/>
      <c r="AL15" s="16"/>
      <c r="AM15" s="16"/>
      <c r="AN15" s="16"/>
      <c r="AO15" s="6">
        <f>SUM(AJ15:AN15)</f>
        <v>26</v>
      </c>
      <c r="AP15" s="16"/>
      <c r="AQ15" s="16"/>
      <c r="AR15" s="16"/>
      <c r="AS15" s="16"/>
      <c r="AT15" s="6">
        <f>SUM(AO15:AS15)</f>
        <v>26</v>
      </c>
      <c r="AU15" s="16"/>
      <c r="AV15" s="16"/>
      <c r="AW15" s="16"/>
      <c r="AX15" s="16"/>
      <c r="AY15" s="6">
        <f>SUM(AT15:AX15)</f>
        <v>26</v>
      </c>
      <c r="AZ15" s="16"/>
      <c r="BA15" s="16"/>
      <c r="BB15" s="16"/>
      <c r="BC15" s="16"/>
      <c r="BD15" s="6">
        <f>SUM(AY15:BC15)</f>
        <v>26</v>
      </c>
      <c r="BE15" s="16"/>
      <c r="BF15" s="16"/>
      <c r="BG15" s="16"/>
      <c r="BH15" s="16"/>
      <c r="BI15" s="6">
        <f>SUM(BD15:BH15)</f>
        <v>26</v>
      </c>
      <c r="BJ15" s="16"/>
      <c r="BK15" s="16"/>
      <c r="BL15" s="16"/>
      <c r="BM15" s="16"/>
      <c r="BN15" s="6">
        <f>SUM(BI15:BM15)</f>
        <v>26</v>
      </c>
      <c r="BO15" s="16"/>
      <c r="BP15" s="16"/>
      <c r="BQ15" s="16"/>
      <c r="BR15" s="16"/>
      <c r="BS15" s="6">
        <f>SUM(BN15:BR15)</f>
        <v>26</v>
      </c>
    </row>
    <row r="16" spans="1:71" s="39" customFormat="1" x14ac:dyDescent="0.25">
      <c r="A16" s="37"/>
      <c r="B16" s="83"/>
      <c r="C16" s="25"/>
      <c r="D16" s="25"/>
      <c r="E16" s="27"/>
      <c r="F16" s="6"/>
      <c r="G16" s="38"/>
      <c r="H16" s="149"/>
      <c r="I16" s="156"/>
      <c r="J16" s="164"/>
      <c r="K16" s="73"/>
      <c r="L16" s="97"/>
      <c r="M16" s="45"/>
      <c r="N16" s="45"/>
      <c r="O16" s="45"/>
      <c r="P16" s="149"/>
      <c r="Q16" s="49"/>
      <c r="R16" s="16"/>
      <c r="S16" s="16"/>
      <c r="T16" s="16"/>
      <c r="U16" s="6"/>
      <c r="V16" s="16"/>
      <c r="W16" s="16"/>
      <c r="X16" s="16"/>
      <c r="Y16" s="16"/>
      <c r="Z16" s="6"/>
      <c r="AA16" s="16"/>
      <c r="AB16" s="16"/>
      <c r="AC16" s="16"/>
      <c r="AD16" s="16"/>
      <c r="AE16" s="6"/>
      <c r="AF16" s="16"/>
      <c r="AG16" s="16"/>
      <c r="AH16" s="16"/>
      <c r="AI16" s="16"/>
      <c r="AJ16" s="6"/>
      <c r="AK16" s="16"/>
      <c r="AL16" s="16"/>
      <c r="AM16" s="16"/>
      <c r="AN16" s="16"/>
      <c r="AO16" s="6"/>
      <c r="AP16" s="16"/>
      <c r="AQ16" s="16"/>
      <c r="AR16" s="16"/>
      <c r="AS16" s="16"/>
      <c r="AT16" s="6"/>
      <c r="AU16" s="16"/>
      <c r="AV16" s="16"/>
      <c r="AW16" s="16"/>
      <c r="AX16" s="16"/>
      <c r="AY16" s="6"/>
      <c r="AZ16" s="16"/>
      <c r="BA16" s="16"/>
      <c r="BB16" s="16"/>
      <c r="BC16" s="16"/>
      <c r="BD16" s="6"/>
      <c r="BE16" s="16"/>
      <c r="BF16" s="16"/>
      <c r="BG16" s="16"/>
      <c r="BH16" s="16"/>
      <c r="BI16" s="6"/>
      <c r="BJ16" s="16"/>
      <c r="BK16" s="16"/>
      <c r="BL16" s="16"/>
      <c r="BM16" s="16"/>
      <c r="BN16" s="6"/>
      <c r="BO16" s="16"/>
      <c r="BP16" s="16"/>
      <c r="BQ16" s="16"/>
      <c r="BR16" s="16"/>
      <c r="BS16" s="6"/>
    </row>
    <row r="17" spans="1:71" s="39" customFormat="1" x14ac:dyDescent="0.25">
      <c r="A17" s="37"/>
      <c r="B17" s="83" t="s">
        <v>299</v>
      </c>
      <c r="C17" s="25"/>
      <c r="D17" s="25"/>
      <c r="E17" s="27">
        <v>31</v>
      </c>
      <c r="F17" s="6">
        <v>32</v>
      </c>
      <c r="G17" s="38">
        <f>$BS15/F15</f>
        <v>0.8125</v>
      </c>
      <c r="H17" s="149">
        <f>H15</f>
        <v>26</v>
      </c>
      <c r="I17" s="156">
        <f t="shared" si="0"/>
        <v>26</v>
      </c>
      <c r="J17" s="164"/>
      <c r="K17" s="73"/>
      <c r="L17" s="97"/>
      <c r="M17" s="45">
        <f>SUM(M15:M15)</f>
        <v>0</v>
      </c>
      <c r="N17" s="45">
        <f t="shared" ref="N17:O17" si="35">SUM(N15:N15)</f>
        <v>0</v>
      </c>
      <c r="O17" s="45">
        <f t="shared" si="35"/>
        <v>0</v>
      </c>
      <c r="P17" s="38">
        <f>P15/F17</f>
        <v>0.8125</v>
      </c>
      <c r="Q17" s="16">
        <f>Q15</f>
        <v>0</v>
      </c>
      <c r="R17" s="16">
        <f>M17+R15</f>
        <v>0</v>
      </c>
      <c r="S17" s="16">
        <f t="shared" ref="S17:V17" si="36">N17+S15</f>
        <v>0</v>
      </c>
      <c r="T17" s="16">
        <f t="shared" si="36"/>
        <v>0</v>
      </c>
      <c r="U17" s="38">
        <f>U15/F17</f>
        <v>0.8125</v>
      </c>
      <c r="V17" s="16">
        <f t="shared" si="36"/>
        <v>0</v>
      </c>
      <c r="W17" s="16">
        <f t="shared" ref="W17" si="37">R17+W15</f>
        <v>0</v>
      </c>
      <c r="X17" s="16">
        <f t="shared" ref="X17" si="38">S17+X15</f>
        <v>0</v>
      </c>
      <c r="Y17" s="16">
        <f t="shared" ref="Y17:AA17" si="39">T17+Y15</f>
        <v>0</v>
      </c>
      <c r="Z17" s="38">
        <f>Z15/F17</f>
        <v>0.8125</v>
      </c>
      <c r="AA17" s="16">
        <f t="shared" si="39"/>
        <v>0</v>
      </c>
      <c r="AB17" s="16">
        <f t="shared" ref="AB17" si="40">W17+AB15</f>
        <v>0</v>
      </c>
      <c r="AC17" s="16">
        <f t="shared" ref="AC17" si="41">X17+AC15</f>
        <v>0</v>
      </c>
      <c r="AD17" s="16">
        <f t="shared" ref="AD17:AF17" si="42">Y17+AD15</f>
        <v>0</v>
      </c>
      <c r="AE17" s="38">
        <f>AE15/F17</f>
        <v>0.8125</v>
      </c>
      <c r="AF17" s="16">
        <f t="shared" si="42"/>
        <v>0</v>
      </c>
      <c r="AG17" s="16">
        <f t="shared" ref="AG17" si="43">AB17+AG15</f>
        <v>0</v>
      </c>
      <c r="AH17" s="16">
        <f t="shared" ref="AH17" si="44">AC17+AH15</f>
        <v>0</v>
      </c>
      <c r="AI17" s="16">
        <f t="shared" ref="AI17:AK17" si="45">AD17+AI15</f>
        <v>0</v>
      </c>
      <c r="AJ17" s="38">
        <f>AJ15/F17</f>
        <v>0.8125</v>
      </c>
      <c r="AK17" s="16">
        <f t="shared" si="45"/>
        <v>0</v>
      </c>
      <c r="AL17" s="16">
        <f t="shared" ref="AL17" si="46">AG17+AL15</f>
        <v>0</v>
      </c>
      <c r="AM17" s="16">
        <f t="shared" ref="AM17" si="47">AH17+AM15</f>
        <v>0</v>
      </c>
      <c r="AN17" s="16">
        <f t="shared" ref="AN17:AP17" si="48">AI17+AN15</f>
        <v>0</v>
      </c>
      <c r="AO17" s="38">
        <f>AO15/F17</f>
        <v>0.8125</v>
      </c>
      <c r="AP17" s="16">
        <f t="shared" si="48"/>
        <v>0</v>
      </c>
      <c r="AQ17" s="16">
        <f t="shared" ref="AQ17" si="49">AL17+AQ15</f>
        <v>0</v>
      </c>
      <c r="AR17" s="16">
        <f t="shared" ref="AR17" si="50">AM17+AR15</f>
        <v>0</v>
      </c>
      <c r="AS17" s="16">
        <f t="shared" ref="AS17:AU17" si="51">AN17+AS15</f>
        <v>0</v>
      </c>
      <c r="AT17" s="38">
        <f>AT15/F17</f>
        <v>0.8125</v>
      </c>
      <c r="AU17" s="16">
        <f t="shared" si="51"/>
        <v>0</v>
      </c>
      <c r="AV17" s="16">
        <f t="shared" ref="AV17" si="52">AQ17+AV15</f>
        <v>0</v>
      </c>
      <c r="AW17" s="16">
        <f t="shared" ref="AW17" si="53">AR17+AW15</f>
        <v>0</v>
      </c>
      <c r="AX17" s="16">
        <f t="shared" ref="AX17:AZ17" si="54">AS17+AX15</f>
        <v>0</v>
      </c>
      <c r="AY17" s="38">
        <f>AY15/F17</f>
        <v>0.8125</v>
      </c>
      <c r="AZ17" s="16">
        <f t="shared" si="54"/>
        <v>0</v>
      </c>
      <c r="BA17" s="16">
        <f t="shared" ref="BA17" si="55">AV17+BA15</f>
        <v>0</v>
      </c>
      <c r="BB17" s="16">
        <f t="shared" ref="BB17" si="56">AW17+BB15</f>
        <v>0</v>
      </c>
      <c r="BC17" s="16">
        <f t="shared" ref="BC17:BE17" si="57">AX17+BC15</f>
        <v>0</v>
      </c>
      <c r="BD17" s="38">
        <f>BD15/F17</f>
        <v>0.8125</v>
      </c>
      <c r="BE17" s="16">
        <f t="shared" si="57"/>
        <v>0</v>
      </c>
      <c r="BF17" s="16">
        <f t="shared" ref="BF17" si="58">BA17+BF15</f>
        <v>0</v>
      </c>
      <c r="BG17" s="16">
        <f t="shared" ref="BG17" si="59">BB17+BG15</f>
        <v>0</v>
      </c>
      <c r="BH17" s="16">
        <f t="shared" ref="BH17:BJ17" si="60">BC17+BH15</f>
        <v>0</v>
      </c>
      <c r="BI17" s="38">
        <f>BI15/F17</f>
        <v>0.8125</v>
      </c>
      <c r="BJ17" s="16">
        <f t="shared" si="60"/>
        <v>0</v>
      </c>
      <c r="BK17" s="16">
        <f t="shared" ref="BK17" si="61">BF17+BK15</f>
        <v>0</v>
      </c>
      <c r="BL17" s="16">
        <f t="shared" ref="BL17" si="62">BG17+BL15</f>
        <v>0</v>
      </c>
      <c r="BM17" s="16">
        <f t="shared" ref="BM17:BO17" si="63">BH17+BM15</f>
        <v>0</v>
      </c>
      <c r="BN17" s="38">
        <f>BN15/F17</f>
        <v>0.8125</v>
      </c>
      <c r="BO17" s="16">
        <f t="shared" si="63"/>
        <v>0</v>
      </c>
      <c r="BP17" s="16">
        <f t="shared" ref="BP17" si="64">BK17+BP15</f>
        <v>0</v>
      </c>
      <c r="BQ17" s="16">
        <f t="shared" ref="BQ17" si="65">BL17+BQ15</f>
        <v>0</v>
      </c>
      <c r="BR17" s="16">
        <f t="shared" ref="BR17" si="66">BM17+BR15</f>
        <v>0</v>
      </c>
      <c r="BS17" s="38">
        <f>BS15/F17</f>
        <v>0.8125</v>
      </c>
    </row>
    <row r="18" spans="1:71" s="39" customFormat="1" x14ac:dyDescent="0.25">
      <c r="A18" s="37"/>
      <c r="B18" s="83"/>
      <c r="C18" s="25"/>
      <c r="D18" s="25"/>
      <c r="E18" s="27"/>
      <c r="F18" s="6"/>
      <c r="G18" s="38"/>
      <c r="H18" s="149"/>
      <c r="I18" s="156"/>
      <c r="J18" s="164"/>
      <c r="K18" s="73"/>
      <c r="L18" s="97"/>
      <c r="M18" s="45"/>
      <c r="N18" s="45"/>
      <c r="O18" s="45"/>
      <c r="P18" s="149"/>
      <c r="Q18" s="49"/>
      <c r="R18" s="16"/>
      <c r="S18" s="16"/>
      <c r="T18" s="16"/>
      <c r="U18" s="6"/>
      <c r="V18" s="16"/>
      <c r="W18" s="16"/>
      <c r="X18" s="16"/>
      <c r="Y18" s="16"/>
      <c r="Z18" s="6"/>
      <c r="AA18" s="16"/>
      <c r="AB18" s="16"/>
      <c r="AC18" s="16"/>
      <c r="AD18" s="16"/>
      <c r="AE18" s="6"/>
      <c r="AF18" s="16"/>
      <c r="AG18" s="16"/>
      <c r="AH18" s="16"/>
      <c r="AI18" s="16"/>
      <c r="AJ18" s="6"/>
      <c r="AK18" s="16"/>
      <c r="AL18" s="16"/>
      <c r="AM18" s="16"/>
      <c r="AN18" s="16"/>
      <c r="AO18" s="6"/>
      <c r="AP18" s="16"/>
      <c r="AQ18" s="16"/>
      <c r="AR18" s="16"/>
      <c r="AS18" s="16"/>
      <c r="AT18" s="6"/>
      <c r="AU18" s="16"/>
      <c r="AV18" s="16"/>
      <c r="AW18" s="16"/>
      <c r="AX18" s="16"/>
      <c r="AY18" s="6"/>
      <c r="AZ18" s="16"/>
      <c r="BA18" s="16"/>
      <c r="BB18" s="16"/>
      <c r="BC18" s="16"/>
      <c r="BD18" s="6"/>
      <c r="BE18" s="16"/>
      <c r="BF18" s="16"/>
      <c r="BG18" s="16"/>
      <c r="BH18" s="16"/>
      <c r="BI18" s="6"/>
      <c r="BJ18" s="16"/>
      <c r="BK18" s="16"/>
      <c r="BL18" s="16"/>
      <c r="BM18" s="16"/>
      <c r="BN18" s="6"/>
      <c r="BO18" s="16"/>
      <c r="BP18" s="16"/>
      <c r="BQ18" s="16"/>
      <c r="BR18" s="16"/>
      <c r="BS18" s="6"/>
    </row>
    <row r="19" spans="1:71" s="39" customFormat="1" x14ac:dyDescent="0.25">
      <c r="A19" s="37"/>
      <c r="B19" s="27" t="s">
        <v>44</v>
      </c>
      <c r="C19" s="24">
        <v>5</v>
      </c>
      <c r="D19" s="25">
        <v>10054</v>
      </c>
      <c r="E19" s="6">
        <v>22</v>
      </c>
      <c r="F19" s="6">
        <f>IF(B19="MAL",E19,IF(E19&gt;=11,E19+variables!$B$1,11))</f>
        <v>23</v>
      </c>
      <c r="G19" s="38">
        <f>$BS19/F19</f>
        <v>0.34782608695652173</v>
      </c>
      <c r="H19" s="149">
        <v>8</v>
      </c>
      <c r="I19" s="156">
        <f t="shared" si="0"/>
        <v>8</v>
      </c>
      <c r="J19" s="164"/>
      <c r="K19" s="16">
        <v>2017</v>
      </c>
      <c r="L19" s="16">
        <v>2017</v>
      </c>
      <c r="M19" s="16"/>
      <c r="N19" s="16"/>
      <c r="O19" s="16"/>
      <c r="P19" s="149">
        <f t="shared" si="34"/>
        <v>8</v>
      </c>
      <c r="Q19" s="16"/>
      <c r="R19" s="16"/>
      <c r="S19" s="16"/>
      <c r="T19" s="16"/>
      <c r="U19" s="6">
        <f>SUM(P19:T19)</f>
        <v>8</v>
      </c>
      <c r="V19" s="16"/>
      <c r="W19" s="16"/>
      <c r="X19" s="16"/>
      <c r="Y19" s="16"/>
      <c r="Z19" s="6">
        <f>SUM(U19:Y19)</f>
        <v>8</v>
      </c>
      <c r="AA19" s="16"/>
      <c r="AB19" s="16"/>
      <c r="AC19" s="16"/>
      <c r="AD19" s="16"/>
      <c r="AE19" s="6">
        <f>SUM(Z19:AD19)</f>
        <v>8</v>
      </c>
      <c r="AF19" s="16"/>
      <c r="AG19" s="16"/>
      <c r="AH19" s="16"/>
      <c r="AI19" s="16"/>
      <c r="AJ19" s="6">
        <f>SUM(AE19:AI19)</f>
        <v>8</v>
      </c>
      <c r="AK19" s="16"/>
      <c r="AL19" s="16"/>
      <c r="AM19" s="16"/>
      <c r="AN19" s="16"/>
      <c r="AO19" s="6">
        <f>SUM(AJ19:AN19)</f>
        <v>8</v>
      </c>
      <c r="AP19" s="16"/>
      <c r="AQ19" s="16"/>
      <c r="AR19" s="16"/>
      <c r="AS19" s="16"/>
      <c r="AT19" s="6">
        <f>SUM(AO19:AS19)</f>
        <v>8</v>
      </c>
      <c r="AU19" s="16"/>
      <c r="AV19" s="16"/>
      <c r="AW19" s="16"/>
      <c r="AX19" s="16"/>
      <c r="AY19" s="6">
        <f>SUM(AT19:AX19)</f>
        <v>8</v>
      </c>
      <c r="AZ19" s="16"/>
      <c r="BA19" s="16"/>
      <c r="BB19" s="16"/>
      <c r="BC19" s="16"/>
      <c r="BD19" s="6">
        <f>SUM(AY19:BC19)</f>
        <v>8</v>
      </c>
      <c r="BE19" s="16"/>
      <c r="BF19" s="16"/>
      <c r="BG19" s="16"/>
      <c r="BH19" s="16"/>
      <c r="BI19" s="6">
        <f>SUM(BD19:BH19)</f>
        <v>8</v>
      </c>
      <c r="BJ19" s="16"/>
      <c r="BK19" s="16"/>
      <c r="BL19" s="16"/>
      <c r="BM19" s="16"/>
      <c r="BN19" s="6">
        <f>SUM(BI19:BM19)</f>
        <v>8</v>
      </c>
      <c r="BO19" s="16"/>
      <c r="BP19" s="16"/>
      <c r="BQ19" s="16"/>
      <c r="BR19" s="16"/>
      <c r="BS19" s="6">
        <f>SUM(BN19:BR19)</f>
        <v>8</v>
      </c>
    </row>
    <row r="20" spans="1:71" s="39" customFormat="1" x14ac:dyDescent="0.25">
      <c r="A20" s="6"/>
      <c r="B20" s="6"/>
      <c r="C20" s="6"/>
      <c r="D20" s="6"/>
      <c r="E20" s="6"/>
      <c r="F20" s="6"/>
      <c r="G20" s="6"/>
      <c r="H20" s="149"/>
      <c r="I20" s="156"/>
      <c r="J20" s="149"/>
      <c r="K20" s="6"/>
      <c r="L20" s="6"/>
      <c r="M20" s="149"/>
      <c r="N20" s="149"/>
      <c r="O20" s="149"/>
      <c r="P20" s="149"/>
      <c r="Q20" s="16"/>
      <c r="R20" s="16"/>
      <c r="S20" s="16"/>
      <c r="T20" s="16"/>
      <c r="U20" s="149">
        <f t="shared" ref="U20" si="67">SUM(U10:U19)</f>
        <v>100.50398936170212</v>
      </c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</row>
    <row r="21" spans="1:71" s="39" customFormat="1" x14ac:dyDescent="0.25">
      <c r="A21" s="6"/>
      <c r="B21" s="6" t="s">
        <v>299</v>
      </c>
      <c r="C21" s="6">
        <f>COUNT(C9:C19)</f>
        <v>3</v>
      </c>
      <c r="D21" s="6"/>
      <c r="E21" s="6">
        <v>22</v>
      </c>
      <c r="F21" s="6">
        <v>23</v>
      </c>
      <c r="G21" s="38">
        <f>$BS19/F19</f>
        <v>0.34782608695652173</v>
      </c>
      <c r="H21" s="149">
        <f>H19</f>
        <v>8</v>
      </c>
      <c r="I21" s="156">
        <f t="shared" si="0"/>
        <v>8</v>
      </c>
      <c r="J21" s="149"/>
      <c r="K21" s="6"/>
      <c r="L21" s="6"/>
      <c r="M21" s="45">
        <f>SUM(M19:M19)</f>
        <v>0</v>
      </c>
      <c r="N21" s="45">
        <f t="shared" ref="N21:O21" si="68">SUM(N19:N19)</f>
        <v>0</v>
      </c>
      <c r="O21" s="45">
        <f t="shared" si="68"/>
        <v>0</v>
      </c>
      <c r="P21" s="38">
        <f>P19/F21</f>
        <v>0.34782608695652173</v>
      </c>
      <c r="Q21" s="16">
        <f>Q19</f>
        <v>0</v>
      </c>
      <c r="R21" s="16">
        <f>M21+R19</f>
        <v>0</v>
      </c>
      <c r="S21" s="16">
        <f t="shared" ref="S21" si="69">N21+S19</f>
        <v>0</v>
      </c>
      <c r="T21" s="16">
        <f t="shared" ref="T21" si="70">O21+T19</f>
        <v>0</v>
      </c>
      <c r="U21" s="38">
        <f>U19/F21</f>
        <v>0.34782608695652173</v>
      </c>
      <c r="V21" s="16">
        <f t="shared" ref="V21" si="71">Q21+V19</f>
        <v>0</v>
      </c>
      <c r="W21" s="16">
        <f t="shared" ref="W21" si="72">R21+W19</f>
        <v>0</v>
      </c>
      <c r="X21" s="16">
        <f t="shared" ref="X21" si="73">S21+X19</f>
        <v>0</v>
      </c>
      <c r="Y21" s="16">
        <f t="shared" ref="Y21" si="74">T21+Y19</f>
        <v>0</v>
      </c>
      <c r="Z21" s="38">
        <f>Z19/F21</f>
        <v>0.34782608695652173</v>
      </c>
      <c r="AA21" s="16">
        <f t="shared" ref="AA21" si="75">V21+AA19</f>
        <v>0</v>
      </c>
      <c r="AB21" s="16">
        <f t="shared" ref="AB21" si="76">W21+AB19</f>
        <v>0</v>
      </c>
      <c r="AC21" s="16">
        <f t="shared" ref="AC21" si="77">X21+AC19</f>
        <v>0</v>
      </c>
      <c r="AD21" s="16">
        <f t="shared" ref="AD21" si="78">Y21+AD19</f>
        <v>0</v>
      </c>
      <c r="AE21" s="38">
        <f>AE19/F21</f>
        <v>0.34782608695652173</v>
      </c>
      <c r="AF21" s="16">
        <f t="shared" ref="AF21" si="79">AA21+AF19</f>
        <v>0</v>
      </c>
      <c r="AG21" s="16">
        <f t="shared" ref="AG21" si="80">AB21+AG19</f>
        <v>0</v>
      </c>
      <c r="AH21" s="16">
        <f t="shared" ref="AH21" si="81">AC21+AH19</f>
        <v>0</v>
      </c>
      <c r="AI21" s="16">
        <f t="shared" ref="AI21" si="82">AD21+AI19</f>
        <v>0</v>
      </c>
      <c r="AJ21" s="38">
        <f>AJ19/F21</f>
        <v>0.34782608695652173</v>
      </c>
      <c r="AK21" s="16">
        <f t="shared" ref="AK21" si="83">AF21+AK19</f>
        <v>0</v>
      </c>
      <c r="AL21" s="16">
        <f t="shared" ref="AL21" si="84">AG21+AL19</f>
        <v>0</v>
      </c>
      <c r="AM21" s="16">
        <f t="shared" ref="AM21" si="85">AH21+AM19</f>
        <v>0</v>
      </c>
      <c r="AN21" s="16">
        <f t="shared" ref="AN21" si="86">AI21+AN19</f>
        <v>0</v>
      </c>
      <c r="AO21" s="38">
        <f>AO19/F21</f>
        <v>0.34782608695652173</v>
      </c>
      <c r="AP21" s="16">
        <f t="shared" ref="AP21" si="87">AK21+AP19</f>
        <v>0</v>
      </c>
      <c r="AQ21" s="16">
        <f t="shared" ref="AQ21" si="88">AL21+AQ19</f>
        <v>0</v>
      </c>
      <c r="AR21" s="16">
        <f t="shared" ref="AR21" si="89">AM21+AR19</f>
        <v>0</v>
      </c>
      <c r="AS21" s="16">
        <f t="shared" ref="AS21" si="90">AN21+AS19</f>
        <v>0</v>
      </c>
      <c r="AT21" s="38">
        <f>AT19/F21</f>
        <v>0.34782608695652173</v>
      </c>
      <c r="AU21" s="16">
        <f t="shared" ref="AU21" si="91">AP21+AU19</f>
        <v>0</v>
      </c>
      <c r="AV21" s="16">
        <f t="shared" ref="AV21" si="92">AQ21+AV19</f>
        <v>0</v>
      </c>
      <c r="AW21" s="16">
        <f t="shared" ref="AW21" si="93">AR21+AW19</f>
        <v>0</v>
      </c>
      <c r="AX21" s="16">
        <f t="shared" ref="AX21" si="94">AS21+AX19</f>
        <v>0</v>
      </c>
      <c r="AY21" s="38">
        <f>AY19/F21</f>
        <v>0.34782608695652173</v>
      </c>
      <c r="AZ21" s="16">
        <f t="shared" ref="AZ21" si="95">AU21+AZ19</f>
        <v>0</v>
      </c>
      <c r="BA21" s="16">
        <f t="shared" ref="BA21" si="96">AV21+BA19</f>
        <v>0</v>
      </c>
      <c r="BB21" s="16">
        <f t="shared" ref="BB21" si="97">AW21+BB19</f>
        <v>0</v>
      </c>
      <c r="BC21" s="16">
        <f t="shared" ref="BC21" si="98">AX21+BC19</f>
        <v>0</v>
      </c>
      <c r="BD21" s="38">
        <f>BD19/F21</f>
        <v>0.34782608695652173</v>
      </c>
      <c r="BE21" s="16">
        <f t="shared" ref="BE21" si="99">AZ21+BE19</f>
        <v>0</v>
      </c>
      <c r="BF21" s="16">
        <f t="shared" ref="BF21" si="100">BA21+BF19</f>
        <v>0</v>
      </c>
      <c r="BG21" s="16">
        <f t="shared" ref="BG21" si="101">BB21+BG19</f>
        <v>0</v>
      </c>
      <c r="BH21" s="16">
        <f t="shared" ref="BH21" si="102">BC21+BH19</f>
        <v>0</v>
      </c>
      <c r="BI21" s="38">
        <f>BI19/F21</f>
        <v>0.34782608695652173</v>
      </c>
      <c r="BJ21" s="16">
        <f t="shared" ref="BJ21" si="103">BE21+BJ19</f>
        <v>0</v>
      </c>
      <c r="BK21" s="16">
        <f t="shared" ref="BK21" si="104">BF21+BK19</f>
        <v>0</v>
      </c>
      <c r="BL21" s="16">
        <f t="shared" ref="BL21" si="105">BG21+BL19</f>
        <v>0</v>
      </c>
      <c r="BM21" s="16">
        <f t="shared" ref="BM21" si="106">BH21+BM19</f>
        <v>0</v>
      </c>
      <c r="BN21" s="38">
        <f>BN19/F21</f>
        <v>0.34782608695652173</v>
      </c>
      <c r="BO21" s="16">
        <f t="shared" ref="BO21" si="107">BJ21+BO19</f>
        <v>0</v>
      </c>
      <c r="BP21" s="16">
        <f t="shared" ref="BP21" si="108">BK21+BP19</f>
        <v>0</v>
      </c>
      <c r="BQ21" s="16">
        <f t="shared" ref="BQ21" si="109">BL21+BQ19</f>
        <v>0</v>
      </c>
      <c r="BR21" s="16">
        <f t="shared" ref="BR21" si="110">BM21+BR19</f>
        <v>0</v>
      </c>
      <c r="BS21" s="38">
        <f>BS19/F21</f>
        <v>0.34782608695652173</v>
      </c>
    </row>
    <row r="22" spans="1:71" s="36" customFormat="1" x14ac:dyDescent="0.25">
      <c r="H22" s="160"/>
      <c r="I22" s="156"/>
      <c r="J22" s="160"/>
    </row>
    <row r="23" spans="1:71" s="39" customFormat="1" x14ac:dyDescent="0.25">
      <c r="A23" s="37" t="s">
        <v>45</v>
      </c>
      <c r="B23" s="6" t="s">
        <v>142</v>
      </c>
      <c r="C23" s="6"/>
      <c r="D23" s="6"/>
      <c r="E23" s="30">
        <v>7</v>
      </c>
      <c r="F23" s="6">
        <f>IF(B23="MAL",E23,IF(E23&gt;=11,E23+variables!$B$1,11))</f>
        <v>7</v>
      </c>
      <c r="G23" s="38">
        <f>BS23/F23</f>
        <v>1</v>
      </c>
      <c r="H23" s="149">
        <v>7</v>
      </c>
      <c r="I23" s="156">
        <f t="shared" si="0"/>
        <v>7</v>
      </c>
      <c r="J23" s="164"/>
      <c r="K23" s="82">
        <v>2015</v>
      </c>
      <c r="L23" s="16">
        <v>2015</v>
      </c>
      <c r="M23" s="16"/>
      <c r="N23" s="16"/>
      <c r="O23" s="16"/>
      <c r="P23" s="149">
        <f>+H23</f>
        <v>7</v>
      </c>
      <c r="Q23" s="16"/>
      <c r="R23" s="16"/>
      <c r="S23" s="16"/>
      <c r="T23" s="16"/>
      <c r="U23" s="6">
        <f>SUM(P23:T23)</f>
        <v>7</v>
      </c>
      <c r="V23" s="16"/>
      <c r="W23" s="16"/>
      <c r="X23" s="16"/>
      <c r="Y23" s="16"/>
      <c r="Z23" s="6">
        <f>SUM(U23:Y23)</f>
        <v>7</v>
      </c>
      <c r="AA23" s="16"/>
      <c r="AB23" s="16"/>
      <c r="AC23" s="16"/>
      <c r="AD23" s="16"/>
      <c r="AE23" s="6">
        <f>SUM(Z23:AD23)</f>
        <v>7</v>
      </c>
      <c r="AF23" s="16"/>
      <c r="AG23" s="16"/>
      <c r="AH23" s="16"/>
      <c r="AI23" s="16"/>
      <c r="AJ23" s="6">
        <f>SUM(AE23:AI23)</f>
        <v>7</v>
      </c>
      <c r="AK23" s="16"/>
      <c r="AL23" s="16"/>
      <c r="AM23" s="16"/>
      <c r="AN23" s="16"/>
      <c r="AO23" s="6">
        <f>SUM(AJ23:AN23)</f>
        <v>7</v>
      </c>
      <c r="AP23" s="16"/>
      <c r="AQ23" s="16"/>
      <c r="AR23" s="16"/>
      <c r="AS23" s="16"/>
      <c r="AT23" s="6">
        <f>SUM(AO23:AS23)</f>
        <v>7</v>
      </c>
      <c r="AU23" s="16"/>
      <c r="AV23" s="16"/>
      <c r="AW23" s="16"/>
      <c r="AX23" s="16"/>
      <c r="AY23" s="6">
        <f>SUM(AT23:AX23)</f>
        <v>7</v>
      </c>
      <c r="AZ23" s="16"/>
      <c r="BA23" s="16"/>
      <c r="BB23" s="16"/>
      <c r="BC23" s="16"/>
      <c r="BD23" s="6">
        <f>SUM(AY23:BC23)</f>
        <v>7</v>
      </c>
      <c r="BE23" s="16"/>
      <c r="BF23" s="16"/>
      <c r="BG23" s="16"/>
      <c r="BH23" s="16"/>
      <c r="BI23" s="6">
        <f>SUM(BD23:BH23)</f>
        <v>7</v>
      </c>
      <c r="BJ23" s="16"/>
      <c r="BK23" s="16"/>
      <c r="BL23" s="16"/>
      <c r="BM23" s="16"/>
      <c r="BN23" s="6">
        <f>SUM(BI23:BM23)</f>
        <v>7</v>
      </c>
      <c r="BO23" s="16"/>
      <c r="BP23" s="16"/>
      <c r="BQ23" s="16"/>
      <c r="BR23" s="16"/>
      <c r="BS23" s="6">
        <f>SUM(BN23:BR23)</f>
        <v>7</v>
      </c>
    </row>
    <row r="24" spans="1:71" s="39" customFormat="1" x14ac:dyDescent="0.25">
      <c r="A24" s="37"/>
      <c r="B24" s="31" t="s">
        <v>233</v>
      </c>
      <c r="C24" s="24">
        <v>1</v>
      </c>
      <c r="D24" s="24">
        <v>5791</v>
      </c>
      <c r="E24" s="30">
        <v>65</v>
      </c>
      <c r="F24" s="6">
        <f>IF(B24="MAL",E24,IF(E24&gt;=11,E24+variables!$B$1,11))</f>
        <v>66</v>
      </c>
      <c r="G24" s="38">
        <f>$BS24/F24</f>
        <v>0.30303030303030304</v>
      </c>
      <c r="H24" s="149">
        <v>17</v>
      </c>
      <c r="I24" s="156">
        <f t="shared" si="0"/>
        <v>17</v>
      </c>
      <c r="J24" s="164"/>
      <c r="K24" s="16">
        <v>2017</v>
      </c>
      <c r="L24" s="16">
        <v>2017</v>
      </c>
      <c r="M24" s="16"/>
      <c r="N24" s="16">
        <v>1</v>
      </c>
      <c r="O24" s="16">
        <v>2</v>
      </c>
      <c r="P24" s="149">
        <f>SUM(M24:O24)+H24</f>
        <v>20</v>
      </c>
      <c r="Q24" s="16"/>
      <c r="R24" s="16"/>
      <c r="S24" s="16"/>
      <c r="T24" s="16"/>
      <c r="U24" s="6">
        <f>SUM(P24:T24)</f>
        <v>20</v>
      </c>
      <c r="V24" s="16"/>
      <c r="W24" s="16"/>
      <c r="X24" s="16"/>
      <c r="Y24" s="16"/>
      <c r="Z24" s="6">
        <f>SUM(U24:Y24)</f>
        <v>20</v>
      </c>
      <c r="AA24" s="16"/>
      <c r="AB24" s="16"/>
      <c r="AC24" s="16"/>
      <c r="AD24" s="16"/>
      <c r="AE24" s="6">
        <f>SUM(Z24:AD24)</f>
        <v>20</v>
      </c>
      <c r="AF24" s="16"/>
      <c r="AG24" s="16"/>
      <c r="AH24" s="16"/>
      <c r="AI24" s="16"/>
      <c r="AJ24" s="6">
        <f>SUM(AE24:AI24)</f>
        <v>20</v>
      </c>
      <c r="AK24" s="16"/>
      <c r="AL24" s="16"/>
      <c r="AM24" s="16"/>
      <c r="AN24" s="16"/>
      <c r="AO24" s="6">
        <f>SUM(AJ24:AN24)</f>
        <v>20</v>
      </c>
      <c r="AP24" s="16"/>
      <c r="AQ24" s="16"/>
      <c r="AR24" s="16"/>
      <c r="AS24" s="16"/>
      <c r="AT24" s="6">
        <f>SUM(AO24:AS24)</f>
        <v>20</v>
      </c>
      <c r="AU24" s="16"/>
      <c r="AV24" s="16"/>
      <c r="AW24" s="16"/>
      <c r="AX24" s="16"/>
      <c r="AY24" s="6">
        <f>SUM(AT24:AX24)</f>
        <v>20</v>
      </c>
      <c r="AZ24" s="16"/>
      <c r="BA24" s="16"/>
      <c r="BB24" s="16"/>
      <c r="BC24" s="16"/>
      <c r="BD24" s="6">
        <f>SUM(AY24:BC24)</f>
        <v>20</v>
      </c>
      <c r="BE24" s="16"/>
      <c r="BF24" s="16"/>
      <c r="BG24" s="16"/>
      <c r="BH24" s="16"/>
      <c r="BI24" s="6">
        <f>SUM(BD24:BH24)</f>
        <v>20</v>
      </c>
      <c r="BJ24" s="16"/>
      <c r="BK24" s="16"/>
      <c r="BL24" s="16"/>
      <c r="BM24" s="16"/>
      <c r="BN24" s="6">
        <f>SUM(BI24:BM24)</f>
        <v>20</v>
      </c>
      <c r="BO24" s="16"/>
      <c r="BP24" s="16"/>
      <c r="BQ24" s="16"/>
      <c r="BR24" s="16"/>
      <c r="BS24" s="6">
        <f>SUM(BN24:BR24)</f>
        <v>20</v>
      </c>
    </row>
    <row r="25" spans="1:71" s="39" customFormat="1" x14ac:dyDescent="0.25">
      <c r="A25" s="37"/>
      <c r="B25" s="6" t="s">
        <v>234</v>
      </c>
      <c r="C25" s="24">
        <v>3</v>
      </c>
      <c r="D25" s="24">
        <v>3041</v>
      </c>
      <c r="E25" s="30">
        <v>43</v>
      </c>
      <c r="F25" s="6">
        <f>IF(B25="MAL",E25,IF(E25&gt;=11,E25+variables!$B$1,11))</f>
        <v>44</v>
      </c>
      <c r="G25" s="38">
        <f>$BS25/F25</f>
        <v>0.43181818181818182</v>
      </c>
      <c r="H25" s="149">
        <v>19</v>
      </c>
      <c r="I25" s="156">
        <f t="shared" si="0"/>
        <v>19</v>
      </c>
      <c r="J25" s="164"/>
      <c r="K25" s="16">
        <v>2017</v>
      </c>
      <c r="L25" s="16">
        <v>2017</v>
      </c>
      <c r="M25" s="45"/>
      <c r="N25" s="45"/>
      <c r="O25" s="45"/>
      <c r="P25" s="149">
        <f>SUM(M25:O25)+H25</f>
        <v>19</v>
      </c>
      <c r="Q25" s="16"/>
      <c r="R25" s="16"/>
      <c r="S25" s="16"/>
      <c r="T25" s="16"/>
      <c r="U25" s="6">
        <f>SUM(P25:T25)</f>
        <v>19</v>
      </c>
      <c r="V25" s="16"/>
      <c r="W25" s="16"/>
      <c r="X25" s="16"/>
      <c r="Y25" s="16"/>
      <c r="Z25" s="6">
        <f>SUM(U25:Y25)</f>
        <v>19</v>
      </c>
      <c r="AA25" s="16"/>
      <c r="AB25" s="16"/>
      <c r="AC25" s="16"/>
      <c r="AD25" s="16"/>
      <c r="AE25" s="6">
        <f>SUM(Z25:AD25)</f>
        <v>19</v>
      </c>
      <c r="AF25" s="16"/>
      <c r="AG25" s="16"/>
      <c r="AH25" s="16"/>
      <c r="AI25" s="16"/>
      <c r="AJ25" s="6">
        <f>SUM(AE25:AI25)</f>
        <v>19</v>
      </c>
      <c r="AK25" s="16"/>
      <c r="AL25" s="16"/>
      <c r="AM25" s="16"/>
      <c r="AN25" s="16"/>
      <c r="AO25" s="6">
        <f>SUM(AJ25:AN25)</f>
        <v>19</v>
      </c>
      <c r="AP25" s="16"/>
      <c r="AQ25" s="16"/>
      <c r="AR25" s="16"/>
      <c r="AS25" s="16"/>
      <c r="AT25" s="6">
        <f>SUM(AO25:AS25)</f>
        <v>19</v>
      </c>
      <c r="AU25" s="16"/>
      <c r="AV25" s="16"/>
      <c r="AW25" s="16"/>
      <c r="AX25" s="16"/>
      <c r="AY25" s="6">
        <f>SUM(AT25:AX25)</f>
        <v>19</v>
      </c>
      <c r="AZ25" s="16"/>
      <c r="BA25" s="16"/>
      <c r="BB25" s="16"/>
      <c r="BC25" s="16"/>
      <c r="BD25" s="6">
        <f>SUM(AY25:BC25)</f>
        <v>19</v>
      </c>
      <c r="BE25" s="16"/>
      <c r="BF25" s="16"/>
      <c r="BG25" s="16"/>
      <c r="BH25" s="16"/>
      <c r="BI25" s="6">
        <f>SUM(BD25:BH25)</f>
        <v>19</v>
      </c>
      <c r="BJ25" s="16"/>
      <c r="BK25" s="16"/>
      <c r="BL25" s="16"/>
      <c r="BM25" s="16"/>
      <c r="BN25" s="6">
        <f>SUM(BI25:BM25)</f>
        <v>19</v>
      </c>
      <c r="BO25" s="16"/>
      <c r="BP25" s="16"/>
      <c r="BQ25" s="16"/>
      <c r="BR25" s="16"/>
      <c r="BS25" s="6">
        <f>SUM(BN25:BR25)</f>
        <v>19</v>
      </c>
    </row>
    <row r="26" spans="1:71" s="39" customFormat="1" x14ac:dyDescent="0.25">
      <c r="A26" s="6"/>
      <c r="B26" s="6"/>
      <c r="C26" s="6"/>
      <c r="D26" s="6"/>
      <c r="E26" s="6"/>
      <c r="F26" s="6"/>
      <c r="G26" s="6"/>
      <c r="H26" s="149"/>
      <c r="I26" s="156"/>
      <c r="J26" s="149"/>
      <c r="K26" s="6"/>
      <c r="L26" s="6"/>
      <c r="M26" s="149">
        <f t="shared" ref="M26:O26" si="111">SUM(M23:M25)</f>
        <v>0</v>
      </c>
      <c r="N26" s="149">
        <f t="shared" si="111"/>
        <v>1</v>
      </c>
      <c r="O26" s="149">
        <f t="shared" si="111"/>
        <v>2</v>
      </c>
      <c r="P26" s="149">
        <f>SUM(P23:P25)</f>
        <v>46</v>
      </c>
      <c r="Q26" s="149">
        <f t="shared" ref="Q26:BS26" si="112">SUM(Q23:Q25)</f>
        <v>0</v>
      </c>
      <c r="R26" s="149">
        <f t="shared" si="112"/>
        <v>0</v>
      </c>
      <c r="S26" s="149">
        <f t="shared" si="112"/>
        <v>0</v>
      </c>
      <c r="T26" s="149">
        <f t="shared" si="112"/>
        <v>0</v>
      </c>
      <c r="U26" s="149">
        <f t="shared" si="112"/>
        <v>46</v>
      </c>
      <c r="V26" s="149">
        <f t="shared" si="112"/>
        <v>0</v>
      </c>
      <c r="W26" s="149">
        <f t="shared" si="112"/>
        <v>0</v>
      </c>
      <c r="X26" s="149">
        <f t="shared" si="112"/>
        <v>0</v>
      </c>
      <c r="Y26" s="149">
        <f t="shared" si="112"/>
        <v>0</v>
      </c>
      <c r="Z26" s="149">
        <f t="shared" si="112"/>
        <v>46</v>
      </c>
      <c r="AA26" s="149">
        <f t="shared" si="112"/>
        <v>0</v>
      </c>
      <c r="AB26" s="149">
        <f t="shared" si="112"/>
        <v>0</v>
      </c>
      <c r="AC26" s="149">
        <f t="shared" si="112"/>
        <v>0</v>
      </c>
      <c r="AD26" s="149">
        <f t="shared" si="112"/>
        <v>0</v>
      </c>
      <c r="AE26" s="149">
        <f t="shared" si="112"/>
        <v>46</v>
      </c>
      <c r="AF26" s="149">
        <f t="shared" si="112"/>
        <v>0</v>
      </c>
      <c r="AG26" s="149">
        <f t="shared" si="112"/>
        <v>0</v>
      </c>
      <c r="AH26" s="149">
        <f t="shared" si="112"/>
        <v>0</v>
      </c>
      <c r="AI26" s="149">
        <f t="shared" si="112"/>
        <v>0</v>
      </c>
      <c r="AJ26" s="149">
        <f t="shared" si="112"/>
        <v>46</v>
      </c>
      <c r="AK26" s="149">
        <f t="shared" si="112"/>
        <v>0</v>
      </c>
      <c r="AL26" s="149">
        <f t="shared" si="112"/>
        <v>0</v>
      </c>
      <c r="AM26" s="149">
        <f t="shared" si="112"/>
        <v>0</v>
      </c>
      <c r="AN26" s="149">
        <f t="shared" si="112"/>
        <v>0</v>
      </c>
      <c r="AO26" s="149">
        <f t="shared" si="112"/>
        <v>46</v>
      </c>
      <c r="AP26" s="149">
        <f t="shared" si="112"/>
        <v>0</v>
      </c>
      <c r="AQ26" s="149">
        <f t="shared" si="112"/>
        <v>0</v>
      </c>
      <c r="AR26" s="149">
        <f t="shared" si="112"/>
        <v>0</v>
      </c>
      <c r="AS26" s="149">
        <f t="shared" si="112"/>
        <v>0</v>
      </c>
      <c r="AT26" s="149">
        <f t="shared" si="112"/>
        <v>46</v>
      </c>
      <c r="AU26" s="149">
        <f t="shared" si="112"/>
        <v>0</v>
      </c>
      <c r="AV26" s="149">
        <f t="shared" si="112"/>
        <v>0</v>
      </c>
      <c r="AW26" s="149">
        <f t="shared" si="112"/>
        <v>0</v>
      </c>
      <c r="AX26" s="149">
        <f t="shared" si="112"/>
        <v>0</v>
      </c>
      <c r="AY26" s="149">
        <f t="shared" si="112"/>
        <v>46</v>
      </c>
      <c r="AZ26" s="149">
        <f t="shared" si="112"/>
        <v>0</v>
      </c>
      <c r="BA26" s="149">
        <f t="shared" si="112"/>
        <v>0</v>
      </c>
      <c r="BB26" s="149">
        <f t="shared" si="112"/>
        <v>0</v>
      </c>
      <c r="BC26" s="149">
        <f t="shared" si="112"/>
        <v>0</v>
      </c>
      <c r="BD26" s="149">
        <f t="shared" si="112"/>
        <v>46</v>
      </c>
      <c r="BE26" s="149">
        <f t="shared" si="112"/>
        <v>0</v>
      </c>
      <c r="BF26" s="149">
        <f t="shared" si="112"/>
        <v>0</v>
      </c>
      <c r="BG26" s="149">
        <f t="shared" si="112"/>
        <v>0</v>
      </c>
      <c r="BH26" s="149">
        <f t="shared" si="112"/>
        <v>0</v>
      </c>
      <c r="BI26" s="149">
        <f t="shared" si="112"/>
        <v>46</v>
      </c>
      <c r="BJ26" s="149">
        <f t="shared" si="112"/>
        <v>0</v>
      </c>
      <c r="BK26" s="149">
        <f t="shared" si="112"/>
        <v>0</v>
      </c>
      <c r="BL26" s="149">
        <f t="shared" si="112"/>
        <v>0</v>
      </c>
      <c r="BM26" s="149">
        <f t="shared" si="112"/>
        <v>0</v>
      </c>
      <c r="BN26" s="149">
        <f t="shared" si="112"/>
        <v>46</v>
      </c>
      <c r="BO26" s="149">
        <f t="shared" si="112"/>
        <v>0</v>
      </c>
      <c r="BP26" s="149">
        <f t="shared" si="112"/>
        <v>0</v>
      </c>
      <c r="BQ26" s="149">
        <f t="shared" si="112"/>
        <v>0</v>
      </c>
      <c r="BR26" s="149">
        <f t="shared" si="112"/>
        <v>0</v>
      </c>
      <c r="BS26" s="149">
        <f t="shared" si="112"/>
        <v>46</v>
      </c>
    </row>
    <row r="27" spans="1:71" s="39" customFormat="1" x14ac:dyDescent="0.25">
      <c r="A27" s="6"/>
      <c r="B27" s="6" t="s">
        <v>299</v>
      </c>
      <c r="C27" s="6">
        <f>COUNT(C24:C25)</f>
        <v>2</v>
      </c>
      <c r="D27" s="6"/>
      <c r="E27" s="6">
        <f>SUM(E23:E25)</f>
        <v>115</v>
      </c>
      <c r="F27" s="6">
        <f>SUM(F23:F25)</f>
        <v>117</v>
      </c>
      <c r="G27" s="38">
        <f>$BS26/F27</f>
        <v>0.39316239316239315</v>
      </c>
      <c r="H27" s="149">
        <f t="shared" ref="H27:I27" si="113">SUM(H23:H25)</f>
        <v>43</v>
      </c>
      <c r="I27" s="149">
        <f t="shared" si="113"/>
        <v>43</v>
      </c>
      <c r="J27" s="149">
        <f>SUM(J23:J25)</f>
        <v>0</v>
      </c>
      <c r="K27" s="6"/>
      <c r="L27" s="6"/>
      <c r="M27" s="6"/>
      <c r="N27" s="6"/>
      <c r="O27" s="6"/>
      <c r="P27" s="38">
        <f>P26/F27</f>
        <v>0.39316239316239315</v>
      </c>
      <c r="Q27" s="6"/>
      <c r="R27" s="6">
        <f>M26+R26</f>
        <v>0</v>
      </c>
      <c r="S27" s="6">
        <f>N26+S26</f>
        <v>1</v>
      </c>
      <c r="T27" s="6">
        <f>O26+T26</f>
        <v>2</v>
      </c>
      <c r="U27" s="38">
        <f>U26/F27</f>
        <v>0.39316239316239315</v>
      </c>
      <c r="V27" s="6"/>
      <c r="W27" s="6">
        <f>R27+W26</f>
        <v>0</v>
      </c>
      <c r="X27" s="6">
        <f>S27+X26</f>
        <v>1</v>
      </c>
      <c r="Y27" s="6">
        <f>T27+Y26</f>
        <v>2</v>
      </c>
      <c r="Z27" s="38">
        <f>Z26/F27</f>
        <v>0.39316239316239315</v>
      </c>
      <c r="AA27" s="6"/>
      <c r="AB27" s="6">
        <f>W27+AB26</f>
        <v>0</v>
      </c>
      <c r="AC27" s="6">
        <f>X27+AC26</f>
        <v>1</v>
      </c>
      <c r="AD27" s="6">
        <f>Y27+AD26</f>
        <v>2</v>
      </c>
      <c r="AE27" s="38">
        <f>AE26/F27</f>
        <v>0.39316239316239315</v>
      </c>
      <c r="AF27" s="6"/>
      <c r="AG27" s="6">
        <f>AB27+AG26</f>
        <v>0</v>
      </c>
      <c r="AH27" s="6">
        <f>AC27+AH26</f>
        <v>1</v>
      </c>
      <c r="AI27" s="6">
        <f>AD27+AI26</f>
        <v>2</v>
      </c>
      <c r="AJ27" s="38">
        <f>AJ26/F27</f>
        <v>0.39316239316239315</v>
      </c>
      <c r="AK27" s="6"/>
      <c r="AL27" s="6">
        <f>AG27+AL26</f>
        <v>0</v>
      </c>
      <c r="AM27" s="6">
        <f>AH27+AM26</f>
        <v>1</v>
      </c>
      <c r="AN27" s="6">
        <f>AI27+AN26</f>
        <v>2</v>
      </c>
      <c r="AO27" s="38">
        <f>AO26/F27</f>
        <v>0.39316239316239315</v>
      </c>
      <c r="AP27" s="6"/>
      <c r="AQ27" s="6">
        <f>AL27+AQ26</f>
        <v>0</v>
      </c>
      <c r="AR27" s="6">
        <f>AM27+AR26</f>
        <v>1</v>
      </c>
      <c r="AS27" s="6">
        <f>AN27+AS26</f>
        <v>2</v>
      </c>
      <c r="AT27" s="38">
        <f>AT26/F27</f>
        <v>0.39316239316239315</v>
      </c>
      <c r="AU27" s="6"/>
      <c r="AV27" s="6">
        <f>AQ27+AV26</f>
        <v>0</v>
      </c>
      <c r="AW27" s="6">
        <f>AR27+AW26</f>
        <v>1</v>
      </c>
      <c r="AX27" s="6">
        <f>AS27+AX26</f>
        <v>2</v>
      </c>
      <c r="AY27" s="38">
        <f>AY26/F27</f>
        <v>0.39316239316239315</v>
      </c>
      <c r="AZ27" s="6"/>
      <c r="BA27" s="6">
        <f>AV27+BA26</f>
        <v>0</v>
      </c>
      <c r="BB27" s="6">
        <f>AW27+BB26</f>
        <v>1</v>
      </c>
      <c r="BC27" s="6">
        <f>AX27+BC26</f>
        <v>2</v>
      </c>
      <c r="BD27" s="38">
        <f>BD26/F27</f>
        <v>0.39316239316239315</v>
      </c>
      <c r="BE27" s="6"/>
      <c r="BF27" s="6">
        <f>BA27+BF26</f>
        <v>0</v>
      </c>
      <c r="BG27" s="6">
        <f>BB27+BG26</f>
        <v>1</v>
      </c>
      <c r="BH27" s="6">
        <f>BC27+BH26</f>
        <v>2</v>
      </c>
      <c r="BI27" s="38">
        <f>BI26/F27</f>
        <v>0.39316239316239315</v>
      </c>
      <c r="BJ27" s="6"/>
      <c r="BK27" s="6">
        <f>BF27+BK26</f>
        <v>0</v>
      </c>
      <c r="BL27" s="6">
        <f>BG27+BL26</f>
        <v>1</v>
      </c>
      <c r="BM27" s="6">
        <f>BH27+BM26</f>
        <v>2</v>
      </c>
      <c r="BN27" s="38">
        <f>BN26/F27</f>
        <v>0.39316239316239315</v>
      </c>
      <c r="BO27" s="6"/>
      <c r="BP27" s="6">
        <f>BK27+BP26</f>
        <v>0</v>
      </c>
      <c r="BQ27" s="6">
        <f>BL27+BQ26</f>
        <v>1</v>
      </c>
      <c r="BR27" s="6">
        <f>BM27+BR26</f>
        <v>2</v>
      </c>
      <c r="BS27" s="38">
        <f>BS26/F27</f>
        <v>0.39316239316239315</v>
      </c>
    </row>
    <row r="28" spans="1:71" s="36" customFormat="1" x14ac:dyDescent="0.25">
      <c r="H28" s="160"/>
      <c r="I28" s="156"/>
      <c r="J28" s="160"/>
    </row>
    <row r="29" spans="1:71" s="39" customFormat="1" x14ac:dyDescent="0.25">
      <c r="A29" s="37" t="s">
        <v>320</v>
      </c>
      <c r="B29" s="6" t="s">
        <v>142</v>
      </c>
      <c r="C29" s="6"/>
      <c r="D29" s="6"/>
      <c r="E29" s="30">
        <v>35</v>
      </c>
      <c r="F29" s="6">
        <f>IF(B29="MAL",E29,IF(E29&gt;=11,E29+variables!$B$1,11))</f>
        <v>35</v>
      </c>
      <c r="G29" s="38">
        <f>BS29/F29</f>
        <v>1</v>
      </c>
      <c r="H29" s="149">
        <v>35</v>
      </c>
      <c r="I29" s="156">
        <f t="shared" si="0"/>
        <v>35</v>
      </c>
      <c r="J29" s="164"/>
      <c r="K29" s="16">
        <v>2017</v>
      </c>
      <c r="L29" s="16">
        <v>2017</v>
      </c>
      <c r="M29" s="16"/>
      <c r="N29" s="16"/>
      <c r="O29" s="16"/>
      <c r="P29" s="149">
        <f>+H29</f>
        <v>35</v>
      </c>
      <c r="Q29" s="16"/>
      <c r="R29" s="16"/>
      <c r="S29" s="16"/>
      <c r="T29" s="16"/>
      <c r="U29" s="6">
        <f t="shared" ref="U29:U41" si="114">SUM(P29:T29)</f>
        <v>35</v>
      </c>
      <c r="V29" s="16"/>
      <c r="W29" s="16"/>
      <c r="X29" s="16"/>
      <c r="Y29" s="16"/>
      <c r="Z29" s="6">
        <f t="shared" ref="Z29:Z41" si="115">SUM(U29:Y29)</f>
        <v>35</v>
      </c>
      <c r="AA29" s="16"/>
      <c r="AB29" s="16"/>
      <c r="AC29" s="16"/>
      <c r="AD29" s="16"/>
      <c r="AE29" s="6">
        <f t="shared" ref="AE29:AE41" si="116">SUM(Z29:AD29)</f>
        <v>35</v>
      </c>
      <c r="AF29" s="16"/>
      <c r="AG29" s="16"/>
      <c r="AH29" s="16"/>
      <c r="AI29" s="16"/>
      <c r="AJ29" s="6">
        <f t="shared" ref="AJ29:AJ41" si="117">SUM(AE29:AI29)</f>
        <v>35</v>
      </c>
      <c r="AK29" s="16"/>
      <c r="AL29" s="16"/>
      <c r="AM29" s="16"/>
      <c r="AN29" s="16"/>
      <c r="AO29" s="6">
        <f t="shared" ref="AO29:AO41" si="118">SUM(AJ29:AN29)</f>
        <v>35</v>
      </c>
      <c r="AP29" s="16"/>
      <c r="AQ29" s="16"/>
      <c r="AR29" s="16"/>
      <c r="AS29" s="16"/>
      <c r="AT29" s="6">
        <f t="shared" ref="AT29:AT41" si="119">SUM(AO29:AS29)</f>
        <v>35</v>
      </c>
      <c r="AU29" s="16"/>
      <c r="AV29" s="16"/>
      <c r="AW29" s="16"/>
      <c r="AX29" s="16"/>
      <c r="AY29" s="6">
        <f t="shared" ref="AY29:AY41" si="120">SUM(AT29:AX29)</f>
        <v>35</v>
      </c>
      <c r="AZ29" s="16"/>
      <c r="BA29" s="16"/>
      <c r="BB29" s="16"/>
      <c r="BC29" s="16"/>
      <c r="BD29" s="6">
        <f t="shared" ref="BD29:BD41" si="121">SUM(AY29:BC29)</f>
        <v>35</v>
      </c>
      <c r="BE29" s="16"/>
      <c r="BF29" s="16"/>
      <c r="BG29" s="16"/>
      <c r="BH29" s="16"/>
      <c r="BI29" s="6">
        <f t="shared" ref="BI29:BI41" si="122">SUM(BD29:BH29)</f>
        <v>35</v>
      </c>
      <c r="BJ29" s="16"/>
      <c r="BK29" s="16"/>
      <c r="BL29" s="16"/>
      <c r="BM29" s="16"/>
      <c r="BN29" s="6">
        <f t="shared" ref="BN29:BN41" si="123">SUM(BI29:BM29)</f>
        <v>35</v>
      </c>
      <c r="BO29" s="16"/>
      <c r="BP29" s="16"/>
      <c r="BQ29" s="16"/>
      <c r="BR29" s="16"/>
      <c r="BS29" s="6">
        <f t="shared" ref="BS29:BS41" si="124">SUM(BN29:BR29)</f>
        <v>35</v>
      </c>
    </row>
    <row r="30" spans="1:71" s="39" customFormat="1" x14ac:dyDescent="0.25">
      <c r="A30" s="37"/>
      <c r="B30" s="6" t="s">
        <v>321</v>
      </c>
      <c r="C30" s="24">
        <v>7</v>
      </c>
      <c r="D30" s="24">
        <v>3117</v>
      </c>
      <c r="E30" s="30">
        <v>24</v>
      </c>
      <c r="F30" s="6">
        <f>IF(B30="MAL",E30,IF(E30&gt;=11,E30+variables!$B$1,11))</f>
        <v>25</v>
      </c>
      <c r="G30" s="38">
        <f t="shared" ref="G30:G41" si="125">$BS30/F30</f>
        <v>0.52</v>
      </c>
      <c r="H30" s="149">
        <v>13</v>
      </c>
      <c r="I30" s="156">
        <f t="shared" si="0"/>
        <v>13</v>
      </c>
      <c r="J30" s="164"/>
      <c r="K30" s="16">
        <v>2017</v>
      </c>
      <c r="L30" s="16">
        <v>2017</v>
      </c>
      <c r="M30" s="16"/>
      <c r="N30" s="16"/>
      <c r="O30" s="16"/>
      <c r="P30" s="149">
        <f>SUM(M30:O30)+H30</f>
        <v>13</v>
      </c>
      <c r="Q30" s="16"/>
      <c r="R30" s="16"/>
      <c r="S30" s="16"/>
      <c r="T30" s="16"/>
      <c r="U30" s="6">
        <f t="shared" si="114"/>
        <v>13</v>
      </c>
      <c r="V30" s="16"/>
      <c r="W30" s="16"/>
      <c r="X30" s="16"/>
      <c r="Y30" s="16"/>
      <c r="Z30" s="6">
        <f t="shared" si="115"/>
        <v>13</v>
      </c>
      <c r="AA30" s="16"/>
      <c r="AB30" s="16"/>
      <c r="AC30" s="16"/>
      <c r="AD30" s="16"/>
      <c r="AE30" s="6">
        <f t="shared" si="116"/>
        <v>13</v>
      </c>
      <c r="AF30" s="16"/>
      <c r="AG30" s="16"/>
      <c r="AH30" s="16"/>
      <c r="AI30" s="16"/>
      <c r="AJ30" s="6">
        <f t="shared" si="117"/>
        <v>13</v>
      </c>
      <c r="AK30" s="16"/>
      <c r="AL30" s="16"/>
      <c r="AM30" s="16"/>
      <c r="AN30" s="16"/>
      <c r="AO30" s="6">
        <f t="shared" si="118"/>
        <v>13</v>
      </c>
      <c r="AP30" s="16"/>
      <c r="AQ30" s="16"/>
      <c r="AR30" s="16"/>
      <c r="AS30" s="16"/>
      <c r="AT30" s="6">
        <f t="shared" si="119"/>
        <v>13</v>
      </c>
      <c r="AU30" s="16"/>
      <c r="AV30" s="16"/>
      <c r="AW30" s="16"/>
      <c r="AX30" s="16"/>
      <c r="AY30" s="6">
        <f t="shared" si="120"/>
        <v>13</v>
      </c>
      <c r="AZ30" s="16"/>
      <c r="BA30" s="16"/>
      <c r="BB30" s="16"/>
      <c r="BC30" s="16"/>
      <c r="BD30" s="6">
        <f t="shared" si="121"/>
        <v>13</v>
      </c>
      <c r="BE30" s="16"/>
      <c r="BF30" s="16"/>
      <c r="BG30" s="16"/>
      <c r="BH30" s="16"/>
      <c r="BI30" s="6">
        <f t="shared" si="122"/>
        <v>13</v>
      </c>
      <c r="BJ30" s="16"/>
      <c r="BK30" s="16"/>
      <c r="BL30" s="16"/>
      <c r="BM30" s="16"/>
      <c r="BN30" s="6">
        <f t="shared" si="123"/>
        <v>13</v>
      </c>
      <c r="BO30" s="16"/>
      <c r="BP30" s="16"/>
      <c r="BQ30" s="16"/>
      <c r="BR30" s="16"/>
      <c r="BS30" s="6">
        <f t="shared" si="124"/>
        <v>13</v>
      </c>
    </row>
    <row r="31" spans="1:71" s="39" customFormat="1" x14ac:dyDescent="0.25">
      <c r="A31" s="75"/>
      <c r="B31" s="59" t="s">
        <v>392</v>
      </c>
      <c r="C31" s="28">
        <v>10</v>
      </c>
      <c r="D31" s="28">
        <v>2639</v>
      </c>
      <c r="E31" s="62">
        <v>20</v>
      </c>
      <c r="F31" s="59">
        <f>IF(B31="MAL",E31,IF(E31&gt;=11,E31+variables!$B$1,11))</f>
        <v>21</v>
      </c>
      <c r="G31" s="38">
        <f t="shared" si="125"/>
        <v>0.90476190476190477</v>
      </c>
      <c r="H31" s="156">
        <v>5</v>
      </c>
      <c r="I31" s="156">
        <f t="shared" si="0"/>
        <v>5</v>
      </c>
      <c r="J31" s="171"/>
      <c r="K31" s="16">
        <v>2017</v>
      </c>
      <c r="L31" s="23">
        <v>2017</v>
      </c>
      <c r="M31" s="138"/>
      <c r="N31" s="138">
        <v>14</v>
      </c>
      <c r="O31" s="138"/>
      <c r="P31" s="149">
        <f t="shared" ref="P31:P41" si="126">SUM(M31:O31)+H31</f>
        <v>19</v>
      </c>
      <c r="Q31" s="23"/>
      <c r="R31" s="23"/>
      <c r="S31" s="23"/>
      <c r="T31" s="23"/>
      <c r="U31" s="59">
        <f t="shared" si="114"/>
        <v>19</v>
      </c>
      <c r="V31" s="23"/>
      <c r="W31" s="23"/>
      <c r="X31" s="23"/>
      <c r="Y31" s="23"/>
      <c r="Z31" s="59">
        <f t="shared" si="115"/>
        <v>19</v>
      </c>
      <c r="AA31" s="23"/>
      <c r="AB31" s="23"/>
      <c r="AC31" s="23"/>
      <c r="AD31" s="23"/>
      <c r="AE31" s="59">
        <f t="shared" si="116"/>
        <v>19</v>
      </c>
      <c r="AF31" s="23"/>
      <c r="AG31" s="23"/>
      <c r="AH31" s="23"/>
      <c r="AI31" s="23"/>
      <c r="AJ31" s="59">
        <f t="shared" si="117"/>
        <v>19</v>
      </c>
      <c r="AK31" s="23"/>
      <c r="AL31" s="23"/>
      <c r="AM31" s="23"/>
      <c r="AN31" s="23"/>
      <c r="AO31" s="59">
        <f t="shared" si="118"/>
        <v>19</v>
      </c>
      <c r="AP31" s="23"/>
      <c r="AQ31" s="23"/>
      <c r="AR31" s="23"/>
      <c r="AS31" s="23"/>
      <c r="AT31" s="59">
        <f t="shared" si="119"/>
        <v>19</v>
      </c>
      <c r="AU31" s="23"/>
      <c r="AV31" s="23"/>
      <c r="AW31" s="23"/>
      <c r="AX31" s="23"/>
      <c r="AY31" s="59">
        <f t="shared" si="120"/>
        <v>19</v>
      </c>
      <c r="AZ31" s="23"/>
      <c r="BA31" s="23"/>
      <c r="BB31" s="23"/>
      <c r="BC31" s="23"/>
      <c r="BD31" s="59">
        <f t="shared" si="121"/>
        <v>19</v>
      </c>
      <c r="BE31" s="23"/>
      <c r="BF31" s="23"/>
      <c r="BG31" s="23"/>
      <c r="BH31" s="23"/>
      <c r="BI31" s="59">
        <f t="shared" si="122"/>
        <v>19</v>
      </c>
      <c r="BJ31" s="23"/>
      <c r="BK31" s="23"/>
      <c r="BL31" s="23"/>
      <c r="BM31" s="23"/>
      <c r="BN31" s="59">
        <f t="shared" si="123"/>
        <v>19</v>
      </c>
      <c r="BO31" s="23"/>
      <c r="BP31" s="23"/>
      <c r="BQ31" s="23"/>
      <c r="BR31" s="23"/>
      <c r="BS31" s="59">
        <f t="shared" si="124"/>
        <v>19</v>
      </c>
    </row>
    <row r="32" spans="1:71" s="39" customFormat="1" x14ac:dyDescent="0.25">
      <c r="A32" s="37"/>
      <c r="B32" s="31" t="s">
        <v>370</v>
      </c>
      <c r="C32" s="24">
        <v>15</v>
      </c>
      <c r="D32" s="24">
        <v>5351</v>
      </c>
      <c r="E32" s="30">
        <v>34</v>
      </c>
      <c r="F32" s="6">
        <f>IF(B32="MAL",E32,IF(E32&gt;=11,E32+variables!$B$1,11))</f>
        <v>35</v>
      </c>
      <c r="G32" s="38">
        <f t="shared" si="125"/>
        <v>0.37142857142857144</v>
      </c>
      <c r="H32" s="149">
        <v>13</v>
      </c>
      <c r="I32" s="156">
        <f t="shared" si="0"/>
        <v>13</v>
      </c>
      <c r="J32" s="164"/>
      <c r="K32" s="16">
        <v>2017</v>
      </c>
      <c r="L32" s="16">
        <v>2017</v>
      </c>
      <c r="M32" s="45"/>
      <c r="N32" s="45"/>
      <c r="O32" s="45"/>
      <c r="P32" s="149">
        <f t="shared" si="126"/>
        <v>13</v>
      </c>
      <c r="Q32" s="16"/>
      <c r="R32" s="16"/>
      <c r="S32" s="16"/>
      <c r="T32" s="16"/>
      <c r="U32" s="6">
        <f t="shared" si="114"/>
        <v>13</v>
      </c>
      <c r="V32" s="16"/>
      <c r="W32" s="16"/>
      <c r="X32" s="16"/>
      <c r="Y32" s="16"/>
      <c r="Z32" s="6">
        <f t="shared" si="115"/>
        <v>13</v>
      </c>
      <c r="AA32" s="16"/>
      <c r="AB32" s="16"/>
      <c r="AC32" s="16"/>
      <c r="AD32" s="16"/>
      <c r="AE32" s="6">
        <f t="shared" si="116"/>
        <v>13</v>
      </c>
      <c r="AF32" s="16"/>
      <c r="AG32" s="16"/>
      <c r="AH32" s="16"/>
      <c r="AI32" s="16"/>
      <c r="AJ32" s="6">
        <f t="shared" si="117"/>
        <v>13</v>
      </c>
      <c r="AK32" s="16"/>
      <c r="AL32" s="16"/>
      <c r="AM32" s="16"/>
      <c r="AN32" s="16"/>
      <c r="AO32" s="6">
        <f t="shared" si="118"/>
        <v>13</v>
      </c>
      <c r="AP32" s="16"/>
      <c r="AQ32" s="16"/>
      <c r="AR32" s="16"/>
      <c r="AS32" s="16"/>
      <c r="AT32" s="6">
        <f t="shared" si="119"/>
        <v>13</v>
      </c>
      <c r="AU32" s="16"/>
      <c r="AV32" s="16"/>
      <c r="AW32" s="16"/>
      <c r="AX32" s="16"/>
      <c r="AY32" s="6">
        <f t="shared" si="120"/>
        <v>13</v>
      </c>
      <c r="AZ32" s="16"/>
      <c r="BA32" s="16"/>
      <c r="BB32" s="16"/>
      <c r="BC32" s="16"/>
      <c r="BD32" s="6">
        <f t="shared" si="121"/>
        <v>13</v>
      </c>
      <c r="BE32" s="16"/>
      <c r="BF32" s="16"/>
      <c r="BG32" s="16"/>
      <c r="BH32" s="16"/>
      <c r="BI32" s="6">
        <f t="shared" si="122"/>
        <v>13</v>
      </c>
      <c r="BJ32" s="16"/>
      <c r="BK32" s="16"/>
      <c r="BL32" s="16"/>
      <c r="BM32" s="16"/>
      <c r="BN32" s="6">
        <f t="shared" si="123"/>
        <v>13</v>
      </c>
      <c r="BO32" s="16"/>
      <c r="BP32" s="16"/>
      <c r="BQ32" s="16"/>
      <c r="BR32" s="16"/>
      <c r="BS32" s="6">
        <f t="shared" si="124"/>
        <v>13</v>
      </c>
    </row>
    <row r="33" spans="1:71" s="39" customFormat="1" x14ac:dyDescent="0.25">
      <c r="A33" s="37"/>
      <c r="B33" s="6" t="s">
        <v>279</v>
      </c>
      <c r="C33" s="24">
        <v>28</v>
      </c>
      <c r="D33" s="24">
        <v>3484</v>
      </c>
      <c r="E33" s="84">
        <v>12</v>
      </c>
      <c r="F33" s="6">
        <f>IF(B33="MAL",E33,IF(E33&gt;=11,E33+variables!$B$1,11))</f>
        <v>13</v>
      </c>
      <c r="G33" s="38">
        <f t="shared" si="125"/>
        <v>0.15384615384615385</v>
      </c>
      <c r="H33" s="149">
        <v>2</v>
      </c>
      <c r="I33" s="156">
        <f t="shared" si="0"/>
        <v>2</v>
      </c>
      <c r="J33" s="164"/>
      <c r="K33" s="16">
        <v>2017</v>
      </c>
      <c r="L33" s="16">
        <v>2016</v>
      </c>
      <c r="M33" s="16"/>
      <c r="N33" s="16"/>
      <c r="O33" s="16"/>
      <c r="P33" s="149">
        <f t="shared" si="126"/>
        <v>2</v>
      </c>
      <c r="Q33" s="16"/>
      <c r="R33" s="16"/>
      <c r="S33" s="16"/>
      <c r="T33" s="16"/>
      <c r="U33" s="6">
        <f t="shared" si="114"/>
        <v>2</v>
      </c>
      <c r="V33" s="16"/>
      <c r="W33" s="16"/>
      <c r="X33" s="16"/>
      <c r="Y33" s="16"/>
      <c r="Z33" s="6">
        <f t="shared" si="115"/>
        <v>2</v>
      </c>
      <c r="AA33" s="16"/>
      <c r="AB33" s="16"/>
      <c r="AC33" s="16"/>
      <c r="AD33" s="16"/>
      <c r="AE33" s="6">
        <f t="shared" si="116"/>
        <v>2</v>
      </c>
      <c r="AF33" s="16"/>
      <c r="AG33" s="16"/>
      <c r="AH33" s="16"/>
      <c r="AI33" s="16"/>
      <c r="AJ33" s="6">
        <f t="shared" si="117"/>
        <v>2</v>
      </c>
      <c r="AK33" s="16"/>
      <c r="AL33" s="16"/>
      <c r="AM33" s="16"/>
      <c r="AN33" s="16"/>
      <c r="AO33" s="6">
        <f t="shared" si="118"/>
        <v>2</v>
      </c>
      <c r="AP33" s="16"/>
      <c r="AQ33" s="16"/>
      <c r="AR33" s="16"/>
      <c r="AS33" s="16"/>
      <c r="AT33" s="6">
        <f t="shared" si="119"/>
        <v>2</v>
      </c>
      <c r="AU33" s="16"/>
      <c r="AV33" s="16"/>
      <c r="AW33" s="16"/>
      <c r="AX33" s="16"/>
      <c r="AY33" s="6">
        <f t="shared" si="120"/>
        <v>2</v>
      </c>
      <c r="AZ33" s="16"/>
      <c r="BA33" s="16"/>
      <c r="BB33" s="16"/>
      <c r="BC33" s="16"/>
      <c r="BD33" s="6">
        <f t="shared" si="121"/>
        <v>2</v>
      </c>
      <c r="BE33" s="16"/>
      <c r="BF33" s="16"/>
      <c r="BG33" s="16"/>
      <c r="BH33" s="16"/>
      <c r="BI33" s="6">
        <f t="shared" si="122"/>
        <v>2</v>
      </c>
      <c r="BJ33" s="16"/>
      <c r="BK33" s="16"/>
      <c r="BL33" s="16"/>
      <c r="BM33" s="16"/>
      <c r="BN33" s="6">
        <f t="shared" si="123"/>
        <v>2</v>
      </c>
      <c r="BO33" s="16"/>
      <c r="BP33" s="16"/>
      <c r="BQ33" s="16"/>
      <c r="BR33" s="16"/>
      <c r="BS33" s="6">
        <f t="shared" si="124"/>
        <v>2</v>
      </c>
    </row>
    <row r="34" spans="1:71" s="39" customFormat="1" x14ac:dyDescent="0.25">
      <c r="A34" s="37"/>
      <c r="B34" s="6" t="s">
        <v>466</v>
      </c>
      <c r="C34" s="24">
        <v>35</v>
      </c>
      <c r="D34" s="24"/>
      <c r="E34" s="84">
        <v>23</v>
      </c>
      <c r="F34" s="6">
        <f>IF(B34="MAL",E34,IF(E34&gt;=11,E34+variables!$B$1,11))</f>
        <v>24</v>
      </c>
      <c r="G34" s="38">
        <f t="shared" si="125"/>
        <v>0.83333333333333337</v>
      </c>
      <c r="H34" s="149">
        <v>20</v>
      </c>
      <c r="I34" s="156">
        <f t="shared" si="0"/>
        <v>20</v>
      </c>
      <c r="J34" s="164"/>
      <c r="K34" s="16">
        <v>2015</v>
      </c>
      <c r="L34" s="16">
        <v>2016</v>
      </c>
      <c r="M34" s="16"/>
      <c r="N34" s="16"/>
      <c r="O34" s="16"/>
      <c r="P34" s="149">
        <f t="shared" si="126"/>
        <v>20</v>
      </c>
      <c r="Q34" s="16"/>
      <c r="R34" s="16"/>
      <c r="S34" s="16"/>
      <c r="T34" s="16"/>
      <c r="U34" s="6">
        <f t="shared" si="114"/>
        <v>20</v>
      </c>
      <c r="V34" s="16"/>
      <c r="W34" s="16"/>
      <c r="X34" s="16"/>
      <c r="Y34" s="16"/>
      <c r="Z34" s="6">
        <f t="shared" si="115"/>
        <v>20</v>
      </c>
      <c r="AA34" s="16"/>
      <c r="AB34" s="16"/>
      <c r="AC34" s="16"/>
      <c r="AD34" s="16"/>
      <c r="AE34" s="6">
        <f t="shared" si="116"/>
        <v>20</v>
      </c>
      <c r="AF34" s="16"/>
      <c r="AG34" s="16"/>
      <c r="AH34" s="16"/>
      <c r="AI34" s="16"/>
      <c r="AJ34" s="6">
        <f t="shared" si="117"/>
        <v>20</v>
      </c>
      <c r="AK34" s="16"/>
      <c r="AL34" s="16"/>
      <c r="AM34" s="16"/>
      <c r="AN34" s="16"/>
      <c r="AO34" s="6">
        <f t="shared" si="118"/>
        <v>20</v>
      </c>
      <c r="AP34" s="16"/>
      <c r="AQ34" s="16"/>
      <c r="AR34" s="16"/>
      <c r="AS34" s="16"/>
      <c r="AT34" s="6">
        <f t="shared" si="119"/>
        <v>20</v>
      </c>
      <c r="AU34" s="16"/>
      <c r="AV34" s="16"/>
      <c r="AW34" s="16"/>
      <c r="AX34" s="16"/>
      <c r="AY34" s="6">
        <f t="shared" si="120"/>
        <v>20</v>
      </c>
      <c r="AZ34" s="16"/>
      <c r="BA34" s="16"/>
      <c r="BB34" s="16"/>
      <c r="BC34" s="16"/>
      <c r="BD34" s="6">
        <f t="shared" si="121"/>
        <v>20</v>
      </c>
      <c r="BE34" s="16"/>
      <c r="BF34" s="16"/>
      <c r="BG34" s="16"/>
      <c r="BH34" s="16"/>
      <c r="BI34" s="6">
        <f t="shared" si="122"/>
        <v>20</v>
      </c>
      <c r="BJ34" s="16"/>
      <c r="BK34" s="16"/>
      <c r="BL34" s="16"/>
      <c r="BM34" s="16"/>
      <c r="BN34" s="6">
        <f t="shared" si="123"/>
        <v>20</v>
      </c>
      <c r="BO34" s="16"/>
      <c r="BP34" s="16"/>
      <c r="BQ34" s="16"/>
      <c r="BR34" s="16"/>
      <c r="BS34" s="6">
        <f t="shared" si="124"/>
        <v>20</v>
      </c>
    </row>
    <row r="35" spans="1:71" s="39" customFormat="1" x14ac:dyDescent="0.25">
      <c r="A35" s="37"/>
      <c r="B35" s="6" t="s">
        <v>280</v>
      </c>
      <c r="C35" s="24">
        <v>38</v>
      </c>
      <c r="D35" s="24">
        <v>2179</v>
      </c>
      <c r="E35" s="30">
        <v>34</v>
      </c>
      <c r="F35" s="6">
        <f>IF(B35="MAL",E35,IF(E35&gt;=11,E35+variables!$B$1,11))</f>
        <v>35</v>
      </c>
      <c r="G35" s="38">
        <f t="shared" si="125"/>
        <v>0.4</v>
      </c>
      <c r="H35" s="149">
        <v>14</v>
      </c>
      <c r="I35" s="156">
        <f t="shared" si="0"/>
        <v>14</v>
      </c>
      <c r="J35" s="164"/>
      <c r="K35" s="16">
        <v>2017</v>
      </c>
      <c r="L35" s="16">
        <v>2017</v>
      </c>
      <c r="M35" s="16"/>
      <c r="N35" s="16"/>
      <c r="O35" s="16"/>
      <c r="P35" s="149">
        <f t="shared" si="126"/>
        <v>14</v>
      </c>
      <c r="Q35" s="16"/>
      <c r="R35" s="16"/>
      <c r="S35" s="16"/>
      <c r="T35" s="16"/>
      <c r="U35" s="6">
        <f t="shared" si="114"/>
        <v>14</v>
      </c>
      <c r="V35" s="16"/>
      <c r="W35" s="16"/>
      <c r="X35" s="16"/>
      <c r="Y35" s="16"/>
      <c r="Z35" s="6">
        <f t="shared" si="115"/>
        <v>14</v>
      </c>
      <c r="AA35" s="16"/>
      <c r="AB35" s="16"/>
      <c r="AC35" s="16"/>
      <c r="AD35" s="16"/>
      <c r="AE35" s="6">
        <f t="shared" si="116"/>
        <v>14</v>
      </c>
      <c r="AF35" s="16"/>
      <c r="AG35" s="16"/>
      <c r="AH35" s="16"/>
      <c r="AI35" s="16"/>
      <c r="AJ35" s="6">
        <f t="shared" si="117"/>
        <v>14</v>
      </c>
      <c r="AK35" s="16"/>
      <c r="AL35" s="16"/>
      <c r="AM35" s="16"/>
      <c r="AN35" s="16"/>
      <c r="AO35" s="6">
        <f t="shared" si="118"/>
        <v>14</v>
      </c>
      <c r="AP35" s="16"/>
      <c r="AQ35" s="16"/>
      <c r="AR35" s="16"/>
      <c r="AS35" s="16"/>
      <c r="AT35" s="6">
        <f t="shared" si="119"/>
        <v>14</v>
      </c>
      <c r="AU35" s="16"/>
      <c r="AV35" s="16"/>
      <c r="AW35" s="16"/>
      <c r="AX35" s="16"/>
      <c r="AY35" s="6">
        <f t="shared" si="120"/>
        <v>14</v>
      </c>
      <c r="AZ35" s="16"/>
      <c r="BA35" s="16"/>
      <c r="BB35" s="16"/>
      <c r="BC35" s="16"/>
      <c r="BD35" s="6">
        <f t="shared" si="121"/>
        <v>14</v>
      </c>
      <c r="BE35" s="16"/>
      <c r="BF35" s="16"/>
      <c r="BG35" s="16"/>
      <c r="BH35" s="16"/>
      <c r="BI35" s="6">
        <f t="shared" si="122"/>
        <v>14</v>
      </c>
      <c r="BJ35" s="16"/>
      <c r="BK35" s="16"/>
      <c r="BL35" s="16"/>
      <c r="BM35" s="16"/>
      <c r="BN35" s="6">
        <f t="shared" si="123"/>
        <v>14</v>
      </c>
      <c r="BO35" s="16"/>
      <c r="BP35" s="16"/>
      <c r="BQ35" s="16"/>
      <c r="BR35" s="16"/>
      <c r="BS35" s="6">
        <f t="shared" si="124"/>
        <v>14</v>
      </c>
    </row>
    <row r="36" spans="1:71" s="39" customFormat="1" x14ac:dyDescent="0.25">
      <c r="A36" s="37"/>
      <c r="B36" s="6" t="s">
        <v>174</v>
      </c>
      <c r="C36" s="24">
        <v>39</v>
      </c>
      <c r="D36" s="24">
        <v>2445</v>
      </c>
      <c r="E36" s="30">
        <v>26</v>
      </c>
      <c r="F36" s="6">
        <f>IF(B36="MAL",E36,IF(E36&gt;=11,E36+variables!$B$1,11))</f>
        <v>27</v>
      </c>
      <c r="G36" s="38">
        <f t="shared" si="125"/>
        <v>0.29629629629629628</v>
      </c>
      <c r="H36" s="149">
        <v>8</v>
      </c>
      <c r="I36" s="156">
        <f t="shared" si="0"/>
        <v>8</v>
      </c>
      <c r="J36" s="164"/>
      <c r="K36" s="16">
        <v>2017</v>
      </c>
      <c r="L36" s="16">
        <v>2017</v>
      </c>
      <c r="M36" s="16"/>
      <c r="N36" s="16"/>
      <c r="O36" s="16"/>
      <c r="P36" s="149">
        <f t="shared" si="126"/>
        <v>8</v>
      </c>
      <c r="Q36" s="16"/>
      <c r="R36" s="16"/>
      <c r="S36" s="16"/>
      <c r="T36" s="16"/>
      <c r="U36" s="6">
        <f t="shared" si="114"/>
        <v>8</v>
      </c>
      <c r="V36" s="16"/>
      <c r="W36" s="16"/>
      <c r="X36" s="16"/>
      <c r="Y36" s="16"/>
      <c r="Z36" s="6">
        <f t="shared" si="115"/>
        <v>8</v>
      </c>
      <c r="AA36" s="16"/>
      <c r="AB36" s="16"/>
      <c r="AC36" s="16"/>
      <c r="AD36" s="16"/>
      <c r="AE36" s="6">
        <f t="shared" si="116"/>
        <v>8</v>
      </c>
      <c r="AF36" s="16"/>
      <c r="AG36" s="16"/>
      <c r="AH36" s="16"/>
      <c r="AI36" s="16"/>
      <c r="AJ36" s="6">
        <f t="shared" si="117"/>
        <v>8</v>
      </c>
      <c r="AK36" s="16"/>
      <c r="AL36" s="16"/>
      <c r="AM36" s="16"/>
      <c r="AN36" s="16"/>
      <c r="AO36" s="6">
        <f t="shared" si="118"/>
        <v>8</v>
      </c>
      <c r="AP36" s="16"/>
      <c r="AQ36" s="16"/>
      <c r="AR36" s="16"/>
      <c r="AS36" s="16"/>
      <c r="AT36" s="6">
        <f t="shared" si="119"/>
        <v>8</v>
      </c>
      <c r="AU36" s="16"/>
      <c r="AV36" s="16"/>
      <c r="AW36" s="16"/>
      <c r="AX36" s="16"/>
      <c r="AY36" s="6">
        <f t="shared" si="120"/>
        <v>8</v>
      </c>
      <c r="AZ36" s="16"/>
      <c r="BA36" s="16"/>
      <c r="BB36" s="16"/>
      <c r="BC36" s="16"/>
      <c r="BD36" s="6">
        <f t="shared" si="121"/>
        <v>8</v>
      </c>
      <c r="BE36" s="16"/>
      <c r="BF36" s="16"/>
      <c r="BG36" s="16"/>
      <c r="BH36" s="16"/>
      <c r="BI36" s="6">
        <f t="shared" si="122"/>
        <v>8</v>
      </c>
      <c r="BJ36" s="16"/>
      <c r="BK36" s="16"/>
      <c r="BL36" s="16"/>
      <c r="BM36" s="16"/>
      <c r="BN36" s="6">
        <f t="shared" si="123"/>
        <v>8</v>
      </c>
      <c r="BO36" s="16"/>
      <c r="BP36" s="16"/>
      <c r="BQ36" s="16"/>
      <c r="BR36" s="16"/>
      <c r="BS36" s="6">
        <f t="shared" si="124"/>
        <v>8</v>
      </c>
    </row>
    <row r="37" spans="1:71" s="39" customFormat="1" x14ac:dyDescent="0.25">
      <c r="A37" s="37"/>
      <c r="B37" s="26" t="s">
        <v>304</v>
      </c>
      <c r="C37" s="24">
        <v>41</v>
      </c>
      <c r="D37" s="24">
        <v>6763</v>
      </c>
      <c r="E37" s="30">
        <v>22</v>
      </c>
      <c r="F37" s="6">
        <f>IF(B37="MAL",E37,IF(E37&gt;=11,E37+variables!$B$1,11))</f>
        <v>23</v>
      </c>
      <c r="G37" s="38">
        <f t="shared" si="125"/>
        <v>0.17391304347826086</v>
      </c>
      <c r="H37" s="149">
        <v>4</v>
      </c>
      <c r="I37" s="156">
        <f t="shared" si="0"/>
        <v>4</v>
      </c>
      <c r="J37" s="164"/>
      <c r="K37" s="16">
        <v>2017</v>
      </c>
      <c r="L37" s="16">
        <v>2017</v>
      </c>
      <c r="M37" s="45"/>
      <c r="N37" s="45"/>
      <c r="O37" s="45"/>
      <c r="P37" s="149">
        <f t="shared" si="126"/>
        <v>4</v>
      </c>
      <c r="Q37" s="16"/>
      <c r="R37" s="16"/>
      <c r="S37" s="16"/>
      <c r="T37" s="16"/>
      <c r="U37" s="6">
        <f>SUM(P37:T37)</f>
        <v>4</v>
      </c>
      <c r="V37" s="16"/>
      <c r="W37" s="16"/>
      <c r="X37" s="16"/>
      <c r="Y37" s="16"/>
      <c r="Z37" s="6">
        <f>SUM(U37:Y37)</f>
        <v>4</v>
      </c>
      <c r="AA37" s="16"/>
      <c r="AB37" s="16"/>
      <c r="AC37" s="16"/>
      <c r="AD37" s="16"/>
      <c r="AE37" s="6">
        <f>SUM(Z37:AD37)</f>
        <v>4</v>
      </c>
      <c r="AF37" s="16"/>
      <c r="AG37" s="16"/>
      <c r="AH37" s="16"/>
      <c r="AI37" s="16"/>
      <c r="AJ37" s="6">
        <f>SUM(AE37:AI37)</f>
        <v>4</v>
      </c>
      <c r="AK37" s="16"/>
      <c r="AL37" s="16"/>
      <c r="AM37" s="16"/>
      <c r="AN37" s="16"/>
      <c r="AO37" s="6">
        <f>SUM(AJ37:AN37)</f>
        <v>4</v>
      </c>
      <c r="AP37" s="16"/>
      <c r="AQ37" s="16"/>
      <c r="AR37" s="16"/>
      <c r="AS37" s="16"/>
      <c r="AT37" s="6">
        <f>SUM(AO37:AS37)</f>
        <v>4</v>
      </c>
      <c r="AU37" s="16"/>
      <c r="AV37" s="16"/>
      <c r="AW37" s="16"/>
      <c r="AX37" s="16"/>
      <c r="AY37" s="6">
        <f>SUM(AT37:AX37)</f>
        <v>4</v>
      </c>
      <c r="AZ37" s="16"/>
      <c r="BA37" s="16"/>
      <c r="BB37" s="16"/>
      <c r="BC37" s="16"/>
      <c r="BD37" s="6">
        <f>SUM(AY37:BC37)</f>
        <v>4</v>
      </c>
      <c r="BE37" s="16"/>
      <c r="BF37" s="16"/>
      <c r="BG37" s="16"/>
      <c r="BH37" s="16"/>
      <c r="BI37" s="6">
        <f>SUM(BD37:BH37)</f>
        <v>4</v>
      </c>
      <c r="BJ37" s="16"/>
      <c r="BK37" s="16"/>
      <c r="BL37" s="16"/>
      <c r="BM37" s="16"/>
      <c r="BN37" s="6">
        <f>SUM(BI37:BM37)</f>
        <v>4</v>
      </c>
      <c r="BO37" s="16"/>
      <c r="BP37" s="16"/>
      <c r="BQ37" s="16"/>
      <c r="BR37" s="16"/>
      <c r="BS37" s="6">
        <f t="shared" si="124"/>
        <v>4</v>
      </c>
    </row>
    <row r="38" spans="1:71" s="191" customFormat="1" x14ac:dyDescent="0.25">
      <c r="A38" s="184"/>
      <c r="B38" s="147" t="s">
        <v>195</v>
      </c>
      <c r="C38" s="185">
        <v>57</v>
      </c>
      <c r="D38" s="185">
        <v>5700</v>
      </c>
      <c r="E38" s="186">
        <v>8</v>
      </c>
      <c r="F38" s="147">
        <f>IF(B38="MAL",E38,IF(E38&gt;=11,E38+variables!$B$1,11))</f>
        <v>11</v>
      </c>
      <c r="G38" s="187">
        <f t="shared" si="125"/>
        <v>1.4545454545454546</v>
      </c>
      <c r="H38" s="150">
        <v>3</v>
      </c>
      <c r="I38" s="188">
        <f t="shared" si="0"/>
        <v>3</v>
      </c>
      <c r="J38" s="189"/>
      <c r="K38" s="190">
        <v>2017</v>
      </c>
      <c r="L38" s="190">
        <v>2017</v>
      </c>
      <c r="M38" s="190"/>
      <c r="N38" s="190">
        <v>4</v>
      </c>
      <c r="O38" s="190">
        <v>9</v>
      </c>
      <c r="P38" s="150">
        <f t="shared" si="126"/>
        <v>16</v>
      </c>
      <c r="Q38" s="190"/>
      <c r="R38" s="190"/>
      <c r="S38" s="190"/>
      <c r="T38" s="190"/>
      <c r="U38" s="147">
        <f>SUM(P38:T38)</f>
        <v>16</v>
      </c>
      <c r="V38" s="190"/>
      <c r="W38" s="190"/>
      <c r="X38" s="190"/>
      <c r="Y38" s="190"/>
      <c r="Z38" s="147">
        <f>SUM(U38:Y38)</f>
        <v>16</v>
      </c>
      <c r="AA38" s="190"/>
      <c r="AB38" s="190"/>
      <c r="AC38" s="190"/>
      <c r="AD38" s="190"/>
      <c r="AE38" s="147">
        <f>SUM(Z38:AD38)</f>
        <v>16</v>
      </c>
      <c r="AF38" s="190"/>
      <c r="AG38" s="190"/>
      <c r="AH38" s="190"/>
      <c r="AI38" s="190"/>
      <c r="AJ38" s="147">
        <f>SUM(AE38:AI38)</f>
        <v>16</v>
      </c>
      <c r="AK38" s="190"/>
      <c r="AL38" s="190"/>
      <c r="AM38" s="190"/>
      <c r="AN38" s="190"/>
      <c r="AO38" s="147">
        <f>SUM(AJ38:AN38)</f>
        <v>16</v>
      </c>
      <c r="AP38" s="190"/>
      <c r="AQ38" s="190"/>
      <c r="AR38" s="190"/>
      <c r="AS38" s="190"/>
      <c r="AT38" s="147">
        <f>SUM(AO38:AS38)</f>
        <v>16</v>
      </c>
      <c r="AU38" s="190"/>
      <c r="AV38" s="190"/>
      <c r="AW38" s="190"/>
      <c r="AX38" s="190"/>
      <c r="AY38" s="147">
        <f>SUM(AT38:AX38)</f>
        <v>16</v>
      </c>
      <c r="AZ38" s="190"/>
      <c r="BA38" s="190"/>
      <c r="BB38" s="190"/>
      <c r="BC38" s="190"/>
      <c r="BD38" s="147">
        <f>SUM(AY38:BC38)</f>
        <v>16</v>
      </c>
      <c r="BE38" s="190"/>
      <c r="BF38" s="190"/>
      <c r="BG38" s="190"/>
      <c r="BH38" s="190"/>
      <c r="BI38" s="147">
        <f>SUM(BD38:BH38)</f>
        <v>16</v>
      </c>
      <c r="BJ38" s="190"/>
      <c r="BK38" s="190"/>
      <c r="BL38" s="190"/>
      <c r="BM38" s="190"/>
      <c r="BN38" s="147">
        <f>SUM(BI38:BM38)</f>
        <v>16</v>
      </c>
      <c r="BO38" s="190"/>
      <c r="BP38" s="190"/>
      <c r="BQ38" s="190"/>
      <c r="BR38" s="190"/>
      <c r="BS38" s="147">
        <f t="shared" si="124"/>
        <v>16</v>
      </c>
    </row>
    <row r="39" spans="1:71" s="39" customFormat="1" x14ac:dyDescent="0.25">
      <c r="A39" s="37"/>
      <c r="B39" s="26" t="s">
        <v>182</v>
      </c>
      <c r="C39" s="24">
        <v>69</v>
      </c>
      <c r="D39" s="24">
        <v>4589</v>
      </c>
      <c r="E39" s="30">
        <v>18</v>
      </c>
      <c r="F39" s="6">
        <f>IF(B39="MAL",E39,IF(E39&gt;=11,E39+variables!$B$1,11))</f>
        <v>19</v>
      </c>
      <c r="G39" s="38">
        <f t="shared" si="125"/>
        <v>0.47368421052631576</v>
      </c>
      <c r="H39" s="149">
        <v>9</v>
      </c>
      <c r="I39" s="156">
        <f t="shared" si="0"/>
        <v>9</v>
      </c>
      <c r="J39" s="164"/>
      <c r="K39" s="16">
        <v>2017</v>
      </c>
      <c r="L39" s="16">
        <v>2017</v>
      </c>
      <c r="M39" s="45"/>
      <c r="N39" s="45"/>
      <c r="O39" s="45"/>
      <c r="P39" s="149">
        <f t="shared" si="126"/>
        <v>9</v>
      </c>
      <c r="Q39" s="16"/>
      <c r="R39" s="16"/>
      <c r="S39" s="16"/>
      <c r="T39" s="16"/>
      <c r="U39" s="6">
        <f t="shared" si="114"/>
        <v>9</v>
      </c>
      <c r="V39" s="16"/>
      <c r="W39" s="16"/>
      <c r="X39" s="16"/>
      <c r="Y39" s="16"/>
      <c r="Z39" s="6">
        <f t="shared" si="115"/>
        <v>9</v>
      </c>
      <c r="AA39" s="16"/>
      <c r="AB39" s="16"/>
      <c r="AC39" s="16"/>
      <c r="AD39" s="16"/>
      <c r="AE39" s="6">
        <f t="shared" si="116"/>
        <v>9</v>
      </c>
      <c r="AF39" s="16"/>
      <c r="AG39" s="16"/>
      <c r="AH39" s="16"/>
      <c r="AI39" s="16"/>
      <c r="AJ39" s="6">
        <f t="shared" si="117"/>
        <v>9</v>
      </c>
      <c r="AK39" s="16"/>
      <c r="AL39" s="16"/>
      <c r="AM39" s="16"/>
      <c r="AN39" s="16"/>
      <c r="AO39" s="6">
        <f t="shared" si="118"/>
        <v>9</v>
      </c>
      <c r="AP39" s="16"/>
      <c r="AQ39" s="16"/>
      <c r="AR39" s="16"/>
      <c r="AS39" s="16"/>
      <c r="AT39" s="6">
        <f t="shared" si="119"/>
        <v>9</v>
      </c>
      <c r="AU39" s="16"/>
      <c r="AV39" s="16"/>
      <c r="AW39" s="16"/>
      <c r="AX39" s="16"/>
      <c r="AY39" s="6">
        <f t="shared" si="120"/>
        <v>9</v>
      </c>
      <c r="AZ39" s="16"/>
      <c r="BA39" s="16"/>
      <c r="BB39" s="16"/>
      <c r="BC39" s="16"/>
      <c r="BD39" s="6">
        <f t="shared" si="121"/>
        <v>9</v>
      </c>
      <c r="BE39" s="16"/>
      <c r="BF39" s="16"/>
      <c r="BG39" s="16"/>
      <c r="BH39" s="16"/>
      <c r="BI39" s="6">
        <f t="shared" si="122"/>
        <v>9</v>
      </c>
      <c r="BJ39" s="16"/>
      <c r="BK39" s="16"/>
      <c r="BL39" s="16"/>
      <c r="BM39" s="16"/>
      <c r="BN39" s="6">
        <f t="shared" si="123"/>
        <v>9</v>
      </c>
      <c r="BO39" s="16"/>
      <c r="BP39" s="16"/>
      <c r="BQ39" s="16"/>
      <c r="BR39" s="16"/>
      <c r="BS39" s="6">
        <f t="shared" si="124"/>
        <v>9</v>
      </c>
    </row>
    <row r="40" spans="1:71" s="39" customFormat="1" x14ac:dyDescent="0.25">
      <c r="A40" s="37"/>
      <c r="B40" s="6" t="s">
        <v>242</v>
      </c>
      <c r="C40" s="24">
        <v>86</v>
      </c>
      <c r="D40" s="24">
        <v>386</v>
      </c>
      <c r="E40" s="30">
        <v>20</v>
      </c>
      <c r="F40" s="6">
        <f>IF(B40="MAL",E40,IF(E40&gt;=11,E40+variables!$B$1,11))</f>
        <v>21</v>
      </c>
      <c r="G40" s="38">
        <f t="shared" si="125"/>
        <v>0.52380952380952384</v>
      </c>
      <c r="H40" s="149">
        <v>11</v>
      </c>
      <c r="I40" s="156">
        <f t="shared" si="0"/>
        <v>11</v>
      </c>
      <c r="J40" s="164"/>
      <c r="K40" s="16">
        <v>2017</v>
      </c>
      <c r="L40" s="16">
        <v>2017</v>
      </c>
      <c r="M40" s="16"/>
      <c r="N40" s="16"/>
      <c r="O40" s="16"/>
      <c r="P40" s="149">
        <f t="shared" si="126"/>
        <v>11</v>
      </c>
      <c r="Q40" s="16"/>
      <c r="R40" s="16"/>
      <c r="S40" s="16"/>
      <c r="T40" s="16"/>
      <c r="U40" s="6">
        <f t="shared" si="114"/>
        <v>11</v>
      </c>
      <c r="V40" s="16"/>
      <c r="W40" s="16"/>
      <c r="X40" s="16"/>
      <c r="Y40" s="16"/>
      <c r="Z40" s="6">
        <f t="shared" si="115"/>
        <v>11</v>
      </c>
      <c r="AA40" s="16"/>
      <c r="AB40" s="16"/>
      <c r="AC40" s="16"/>
      <c r="AD40" s="16"/>
      <c r="AE40" s="6">
        <f t="shared" si="116"/>
        <v>11</v>
      </c>
      <c r="AF40" s="16"/>
      <c r="AG40" s="16"/>
      <c r="AH40" s="16"/>
      <c r="AI40" s="16"/>
      <c r="AJ40" s="6">
        <f t="shared" si="117"/>
        <v>11</v>
      </c>
      <c r="AK40" s="16"/>
      <c r="AL40" s="16"/>
      <c r="AM40" s="16"/>
      <c r="AN40" s="16"/>
      <c r="AO40" s="6">
        <f t="shared" si="118"/>
        <v>11</v>
      </c>
      <c r="AP40" s="16"/>
      <c r="AQ40" s="16"/>
      <c r="AR40" s="16"/>
      <c r="AS40" s="16"/>
      <c r="AT40" s="6">
        <f t="shared" si="119"/>
        <v>11</v>
      </c>
      <c r="AU40" s="16"/>
      <c r="AV40" s="16"/>
      <c r="AW40" s="16"/>
      <c r="AX40" s="16"/>
      <c r="AY40" s="6">
        <f t="shared" si="120"/>
        <v>11</v>
      </c>
      <c r="AZ40" s="16"/>
      <c r="BA40" s="16"/>
      <c r="BB40" s="16"/>
      <c r="BC40" s="16"/>
      <c r="BD40" s="6">
        <f t="shared" si="121"/>
        <v>11</v>
      </c>
      <c r="BE40" s="16"/>
      <c r="BF40" s="16"/>
      <c r="BG40" s="16"/>
      <c r="BH40" s="16"/>
      <c r="BI40" s="6">
        <f t="shared" si="122"/>
        <v>11</v>
      </c>
      <c r="BJ40" s="16"/>
      <c r="BK40" s="16"/>
      <c r="BL40" s="16"/>
      <c r="BM40" s="16"/>
      <c r="BN40" s="6">
        <f t="shared" si="123"/>
        <v>11</v>
      </c>
      <c r="BO40" s="16"/>
      <c r="BP40" s="16"/>
      <c r="BQ40" s="16"/>
      <c r="BR40" s="16"/>
      <c r="BS40" s="6">
        <f t="shared" si="124"/>
        <v>11</v>
      </c>
    </row>
    <row r="41" spans="1:71" s="39" customFormat="1" x14ac:dyDescent="0.25">
      <c r="A41" s="37"/>
      <c r="B41" s="6" t="s">
        <v>333</v>
      </c>
      <c r="C41" s="24">
        <v>95</v>
      </c>
      <c r="D41" s="24">
        <v>9503</v>
      </c>
      <c r="E41" s="30">
        <v>36</v>
      </c>
      <c r="F41" s="6">
        <f>IF(B41="MAL",E41,IF(E41&gt;=11,E41+variables!$B$1,11))</f>
        <v>37</v>
      </c>
      <c r="G41" s="38">
        <f t="shared" si="125"/>
        <v>0.35135135135135137</v>
      </c>
      <c r="H41" s="149">
        <v>13</v>
      </c>
      <c r="I41" s="156">
        <f t="shared" si="0"/>
        <v>13</v>
      </c>
      <c r="J41" s="164"/>
      <c r="K41" s="16">
        <v>2017</v>
      </c>
      <c r="L41" s="16">
        <v>2017</v>
      </c>
      <c r="M41" s="16"/>
      <c r="N41" s="16"/>
      <c r="O41" s="16"/>
      <c r="P41" s="149">
        <f t="shared" si="126"/>
        <v>13</v>
      </c>
      <c r="Q41" s="16"/>
      <c r="R41" s="16"/>
      <c r="S41" s="16"/>
      <c r="T41" s="16"/>
      <c r="U41" s="6">
        <f t="shared" si="114"/>
        <v>13</v>
      </c>
      <c r="V41" s="16"/>
      <c r="W41" s="16"/>
      <c r="X41" s="16"/>
      <c r="Y41" s="16"/>
      <c r="Z41" s="6">
        <f t="shared" si="115"/>
        <v>13</v>
      </c>
      <c r="AA41" s="16"/>
      <c r="AB41" s="16"/>
      <c r="AC41" s="16"/>
      <c r="AD41" s="16"/>
      <c r="AE41" s="6">
        <f t="shared" si="116"/>
        <v>13</v>
      </c>
      <c r="AF41" s="16"/>
      <c r="AG41" s="16"/>
      <c r="AH41" s="16"/>
      <c r="AI41" s="16"/>
      <c r="AJ41" s="6">
        <f t="shared" si="117"/>
        <v>13</v>
      </c>
      <c r="AK41" s="16"/>
      <c r="AL41" s="16"/>
      <c r="AM41" s="16"/>
      <c r="AN41" s="16"/>
      <c r="AO41" s="6">
        <f t="shared" si="118"/>
        <v>13</v>
      </c>
      <c r="AP41" s="16"/>
      <c r="AQ41" s="16"/>
      <c r="AR41" s="16"/>
      <c r="AS41" s="16"/>
      <c r="AT41" s="6">
        <f t="shared" si="119"/>
        <v>13</v>
      </c>
      <c r="AU41" s="16"/>
      <c r="AV41" s="16"/>
      <c r="AW41" s="16"/>
      <c r="AX41" s="16"/>
      <c r="AY41" s="6">
        <f t="shared" si="120"/>
        <v>13</v>
      </c>
      <c r="AZ41" s="16"/>
      <c r="BA41" s="16"/>
      <c r="BB41" s="16"/>
      <c r="BC41" s="16"/>
      <c r="BD41" s="6">
        <f t="shared" si="121"/>
        <v>13</v>
      </c>
      <c r="BE41" s="16"/>
      <c r="BF41" s="16"/>
      <c r="BG41" s="16"/>
      <c r="BH41" s="16"/>
      <c r="BI41" s="6">
        <f t="shared" si="122"/>
        <v>13</v>
      </c>
      <c r="BJ41" s="16"/>
      <c r="BK41" s="16"/>
      <c r="BL41" s="16"/>
      <c r="BM41" s="16"/>
      <c r="BN41" s="6">
        <f t="shared" si="123"/>
        <v>13</v>
      </c>
      <c r="BO41" s="16"/>
      <c r="BP41" s="16"/>
      <c r="BQ41" s="16"/>
      <c r="BR41" s="16"/>
      <c r="BS41" s="6">
        <f t="shared" si="124"/>
        <v>13</v>
      </c>
    </row>
    <row r="42" spans="1:71" s="39" customFormat="1" x14ac:dyDescent="0.25">
      <c r="A42" s="59"/>
      <c r="B42" s="59"/>
      <c r="C42" s="59"/>
      <c r="D42" s="59"/>
      <c r="E42" s="59"/>
      <c r="F42" s="59"/>
      <c r="G42" s="59"/>
      <c r="H42" s="156"/>
      <c r="I42" s="156"/>
      <c r="J42" s="156"/>
      <c r="K42" s="59"/>
      <c r="L42" s="59"/>
      <c r="M42" s="156">
        <f t="shared" ref="M42:AR42" si="127">SUM(M29:M41)</f>
        <v>0</v>
      </c>
      <c r="N42" s="156">
        <f t="shared" si="127"/>
        <v>18</v>
      </c>
      <c r="O42" s="156">
        <f t="shared" si="127"/>
        <v>9</v>
      </c>
      <c r="P42" s="156">
        <f t="shared" si="127"/>
        <v>177</v>
      </c>
      <c r="Q42" s="156">
        <f t="shared" si="127"/>
        <v>0</v>
      </c>
      <c r="R42" s="156">
        <f t="shared" si="127"/>
        <v>0</v>
      </c>
      <c r="S42" s="156">
        <f t="shared" si="127"/>
        <v>0</v>
      </c>
      <c r="T42" s="156">
        <f t="shared" si="127"/>
        <v>0</v>
      </c>
      <c r="U42" s="156">
        <f t="shared" si="127"/>
        <v>177</v>
      </c>
      <c r="V42" s="156">
        <f t="shared" si="127"/>
        <v>0</v>
      </c>
      <c r="W42" s="156">
        <f t="shared" si="127"/>
        <v>0</v>
      </c>
      <c r="X42" s="156">
        <f t="shared" si="127"/>
        <v>0</v>
      </c>
      <c r="Y42" s="156">
        <f t="shared" si="127"/>
        <v>0</v>
      </c>
      <c r="Z42" s="156">
        <f t="shared" si="127"/>
        <v>177</v>
      </c>
      <c r="AA42" s="156">
        <f t="shared" si="127"/>
        <v>0</v>
      </c>
      <c r="AB42" s="156">
        <f t="shared" si="127"/>
        <v>0</v>
      </c>
      <c r="AC42" s="156">
        <f t="shared" si="127"/>
        <v>0</v>
      </c>
      <c r="AD42" s="156">
        <f t="shared" si="127"/>
        <v>0</v>
      </c>
      <c r="AE42" s="156">
        <f t="shared" si="127"/>
        <v>177</v>
      </c>
      <c r="AF42" s="156">
        <f t="shared" si="127"/>
        <v>0</v>
      </c>
      <c r="AG42" s="156">
        <f t="shared" si="127"/>
        <v>0</v>
      </c>
      <c r="AH42" s="156">
        <f t="shared" si="127"/>
        <v>0</v>
      </c>
      <c r="AI42" s="156">
        <f t="shared" si="127"/>
        <v>0</v>
      </c>
      <c r="AJ42" s="156">
        <f t="shared" si="127"/>
        <v>177</v>
      </c>
      <c r="AK42" s="156">
        <f t="shared" si="127"/>
        <v>0</v>
      </c>
      <c r="AL42" s="156">
        <f t="shared" si="127"/>
        <v>0</v>
      </c>
      <c r="AM42" s="156">
        <f t="shared" si="127"/>
        <v>0</v>
      </c>
      <c r="AN42" s="156">
        <f t="shared" si="127"/>
        <v>0</v>
      </c>
      <c r="AO42" s="156">
        <f t="shared" si="127"/>
        <v>177</v>
      </c>
      <c r="AP42" s="156">
        <f t="shared" si="127"/>
        <v>0</v>
      </c>
      <c r="AQ42" s="156">
        <f t="shared" si="127"/>
        <v>0</v>
      </c>
      <c r="AR42" s="156">
        <f t="shared" si="127"/>
        <v>0</v>
      </c>
      <c r="AS42" s="156">
        <f t="shared" ref="AS42:BS42" si="128">SUM(AS29:AS41)</f>
        <v>0</v>
      </c>
      <c r="AT42" s="156">
        <f t="shared" si="128"/>
        <v>177</v>
      </c>
      <c r="AU42" s="156">
        <f t="shared" si="128"/>
        <v>0</v>
      </c>
      <c r="AV42" s="156">
        <f t="shared" si="128"/>
        <v>0</v>
      </c>
      <c r="AW42" s="156">
        <f t="shared" si="128"/>
        <v>0</v>
      </c>
      <c r="AX42" s="156">
        <f t="shared" si="128"/>
        <v>0</v>
      </c>
      <c r="AY42" s="156">
        <f t="shared" si="128"/>
        <v>177</v>
      </c>
      <c r="AZ42" s="156">
        <f t="shared" si="128"/>
        <v>0</v>
      </c>
      <c r="BA42" s="156">
        <f t="shared" si="128"/>
        <v>0</v>
      </c>
      <c r="BB42" s="156">
        <f t="shared" si="128"/>
        <v>0</v>
      </c>
      <c r="BC42" s="156">
        <f t="shared" si="128"/>
        <v>0</v>
      </c>
      <c r="BD42" s="156">
        <f t="shared" si="128"/>
        <v>177</v>
      </c>
      <c r="BE42" s="156">
        <f t="shared" si="128"/>
        <v>0</v>
      </c>
      <c r="BF42" s="156">
        <f t="shared" si="128"/>
        <v>0</v>
      </c>
      <c r="BG42" s="156">
        <f t="shared" si="128"/>
        <v>0</v>
      </c>
      <c r="BH42" s="156">
        <f t="shared" si="128"/>
        <v>0</v>
      </c>
      <c r="BI42" s="156">
        <f t="shared" si="128"/>
        <v>177</v>
      </c>
      <c r="BJ42" s="156">
        <f t="shared" si="128"/>
        <v>0</v>
      </c>
      <c r="BK42" s="156">
        <f t="shared" si="128"/>
        <v>0</v>
      </c>
      <c r="BL42" s="156">
        <f t="shared" si="128"/>
        <v>0</v>
      </c>
      <c r="BM42" s="156">
        <f t="shared" si="128"/>
        <v>0</v>
      </c>
      <c r="BN42" s="156">
        <f t="shared" si="128"/>
        <v>177</v>
      </c>
      <c r="BO42" s="156">
        <f t="shared" si="128"/>
        <v>0</v>
      </c>
      <c r="BP42" s="156">
        <f t="shared" si="128"/>
        <v>0</v>
      </c>
      <c r="BQ42" s="156">
        <f t="shared" si="128"/>
        <v>0</v>
      </c>
      <c r="BR42" s="156">
        <f t="shared" si="128"/>
        <v>0</v>
      </c>
      <c r="BS42" s="156">
        <f t="shared" si="128"/>
        <v>177</v>
      </c>
    </row>
    <row r="43" spans="1:71" s="39" customFormat="1" x14ac:dyDescent="0.25">
      <c r="A43" s="6"/>
      <c r="B43" s="6" t="s">
        <v>299</v>
      </c>
      <c r="C43" s="6">
        <f>COUNT(C28:C41)</f>
        <v>12</v>
      </c>
      <c r="D43" s="6"/>
      <c r="E43" s="6">
        <f>SUM(E29:E41)</f>
        <v>312</v>
      </c>
      <c r="F43" s="6">
        <f>SUM(F29:F41)</f>
        <v>326</v>
      </c>
      <c r="G43" s="38">
        <f>$BS42/F43</f>
        <v>0.54294478527607359</v>
      </c>
      <c r="H43" s="149">
        <f>SUM(H29:H41)</f>
        <v>150</v>
      </c>
      <c r="I43" s="149">
        <f>SUM(I29:I41)</f>
        <v>150</v>
      </c>
      <c r="J43" s="149">
        <f>SUM(J29:J41)</f>
        <v>0</v>
      </c>
      <c r="K43" s="6"/>
      <c r="L43" s="6"/>
      <c r="M43" s="6"/>
      <c r="N43" s="6"/>
      <c r="O43" s="6"/>
      <c r="P43" s="38">
        <f>P42/F43</f>
        <v>0.54294478527607359</v>
      </c>
      <c r="Q43" s="6"/>
      <c r="R43" s="6">
        <f>M42+R42</f>
        <v>0</v>
      </c>
      <c r="S43" s="6">
        <f>N42+S42</f>
        <v>18</v>
      </c>
      <c r="T43" s="6">
        <f>O42+T42</f>
        <v>9</v>
      </c>
      <c r="U43" s="38">
        <f>U42/F43</f>
        <v>0.54294478527607359</v>
      </c>
      <c r="V43" s="6"/>
      <c r="W43" s="6">
        <f>R43+W42</f>
        <v>0</v>
      </c>
      <c r="X43" s="6">
        <f>S43+X42</f>
        <v>18</v>
      </c>
      <c r="Y43" s="6">
        <f>T43+Y42</f>
        <v>9</v>
      </c>
      <c r="Z43" s="38">
        <f>Z42/F43</f>
        <v>0.54294478527607359</v>
      </c>
      <c r="AA43" s="6"/>
      <c r="AB43" s="6">
        <f>W43+AB42</f>
        <v>0</v>
      </c>
      <c r="AC43" s="6">
        <f>X43+AC42</f>
        <v>18</v>
      </c>
      <c r="AD43" s="6">
        <f>Y43+AD42</f>
        <v>9</v>
      </c>
      <c r="AE43" s="38">
        <f>AE42/F43</f>
        <v>0.54294478527607359</v>
      </c>
      <c r="AF43" s="6"/>
      <c r="AG43" s="6">
        <f>AB43+AG42</f>
        <v>0</v>
      </c>
      <c r="AH43" s="6">
        <f>AC43+AH42</f>
        <v>18</v>
      </c>
      <c r="AI43" s="6">
        <f>AD43+AI42</f>
        <v>9</v>
      </c>
      <c r="AJ43" s="38">
        <f>AJ42/F43</f>
        <v>0.54294478527607359</v>
      </c>
      <c r="AK43" s="6"/>
      <c r="AL43" s="6">
        <f>AG43+AL42</f>
        <v>0</v>
      </c>
      <c r="AM43" s="6">
        <f>AH43+AM42</f>
        <v>18</v>
      </c>
      <c r="AN43" s="6">
        <f>AI43+AN42</f>
        <v>9</v>
      </c>
      <c r="AO43" s="38">
        <f>AO42/F43</f>
        <v>0.54294478527607359</v>
      </c>
      <c r="AP43" s="6"/>
      <c r="AQ43" s="6">
        <f>AL43+AQ42</f>
        <v>0</v>
      </c>
      <c r="AR43" s="6">
        <f>AM43+AR42</f>
        <v>18</v>
      </c>
      <c r="AS43" s="6">
        <f>AN43+AS42</f>
        <v>9</v>
      </c>
      <c r="AT43" s="38">
        <f>AT42/F43</f>
        <v>0.54294478527607359</v>
      </c>
      <c r="AU43" s="6"/>
      <c r="AV43" s="6">
        <f>AQ43+AV42</f>
        <v>0</v>
      </c>
      <c r="AW43" s="6">
        <f>AR43+AW42</f>
        <v>18</v>
      </c>
      <c r="AX43" s="6">
        <f>AS43+AX42</f>
        <v>9</v>
      </c>
      <c r="AY43" s="38">
        <f>AY42/F43</f>
        <v>0.54294478527607359</v>
      </c>
      <c r="AZ43" s="6"/>
      <c r="BA43" s="6">
        <f>AV43+BA42</f>
        <v>0</v>
      </c>
      <c r="BB43" s="6">
        <f>AW43+BB42</f>
        <v>18</v>
      </c>
      <c r="BC43" s="6">
        <f>AX43+BC42</f>
        <v>9</v>
      </c>
      <c r="BD43" s="38">
        <f>BD42/F43</f>
        <v>0.54294478527607359</v>
      </c>
      <c r="BE43" s="6"/>
      <c r="BF43" s="6">
        <f>BA43+BF42</f>
        <v>0</v>
      </c>
      <c r="BG43" s="6">
        <f>BB43+BG42</f>
        <v>18</v>
      </c>
      <c r="BH43" s="6">
        <f>BC43+BH42</f>
        <v>9</v>
      </c>
      <c r="BI43" s="38">
        <f>BI42/F43</f>
        <v>0.54294478527607359</v>
      </c>
      <c r="BJ43" s="6"/>
      <c r="BK43" s="6">
        <f>BF43+BK42</f>
        <v>0</v>
      </c>
      <c r="BL43" s="6">
        <f>BG43+BL42</f>
        <v>18</v>
      </c>
      <c r="BM43" s="6">
        <f>BH43+BM42</f>
        <v>9</v>
      </c>
      <c r="BN43" s="38">
        <f>BN42/F43</f>
        <v>0.54294478527607359</v>
      </c>
      <c r="BO43" s="6"/>
      <c r="BP43" s="6">
        <f>BK43+BP42</f>
        <v>0</v>
      </c>
      <c r="BQ43" s="6">
        <f>BL43+BQ42</f>
        <v>18</v>
      </c>
      <c r="BR43" s="6">
        <f>BM43+BR42</f>
        <v>9</v>
      </c>
      <c r="BS43" s="38">
        <f>BS42/F43</f>
        <v>0.54294478527607359</v>
      </c>
    </row>
    <row r="44" spans="1:71" s="39" customFormat="1" x14ac:dyDescent="0.25">
      <c r="H44" s="161"/>
      <c r="I44" s="156"/>
      <c r="J44" s="161"/>
    </row>
    <row r="45" spans="1:71" s="39" customFormat="1" x14ac:dyDescent="0.25">
      <c r="A45" s="37" t="s">
        <v>5</v>
      </c>
      <c r="B45" s="6" t="s">
        <v>142</v>
      </c>
      <c r="C45" s="6"/>
      <c r="D45" s="6"/>
      <c r="E45" s="30">
        <v>51</v>
      </c>
      <c r="F45" s="6">
        <f>IF(B45="MAL",E45,IF(E45&gt;=11,E45+variables!$B$1,11))</f>
        <v>51</v>
      </c>
      <c r="G45" s="38">
        <f>BS45/F45</f>
        <v>0.86274509803921573</v>
      </c>
      <c r="H45" s="149">
        <v>44</v>
      </c>
      <c r="I45" s="156">
        <f t="shared" si="0"/>
        <v>44</v>
      </c>
      <c r="J45" s="164"/>
      <c r="K45" s="16">
        <v>2017</v>
      </c>
      <c r="L45" s="16">
        <v>2017</v>
      </c>
      <c r="M45" s="16"/>
      <c r="N45" s="16"/>
      <c r="O45" s="16"/>
      <c r="P45" s="149">
        <f>+H45</f>
        <v>44</v>
      </c>
      <c r="Q45" s="16"/>
      <c r="R45" s="16"/>
      <c r="S45" s="16"/>
      <c r="T45" s="16"/>
      <c r="U45" s="6">
        <f t="shared" ref="U45:U51" si="129">SUM(P45:T45)</f>
        <v>44</v>
      </c>
      <c r="V45" s="16"/>
      <c r="W45" s="16"/>
      <c r="X45" s="16"/>
      <c r="Y45" s="16"/>
      <c r="Z45" s="6">
        <f t="shared" ref="Z45:Z51" si="130">SUM(U45:Y45)</f>
        <v>44</v>
      </c>
      <c r="AA45" s="16"/>
      <c r="AB45" s="16"/>
      <c r="AC45" s="16"/>
      <c r="AD45" s="16"/>
      <c r="AE45" s="6">
        <f t="shared" ref="AE45:AE51" si="131">SUM(Z45:AD45)</f>
        <v>44</v>
      </c>
      <c r="AF45" s="16"/>
      <c r="AG45" s="16"/>
      <c r="AH45" s="16"/>
      <c r="AI45" s="16"/>
      <c r="AJ45" s="6">
        <f t="shared" ref="AJ45:AJ51" si="132">SUM(AE45:AI45)</f>
        <v>44</v>
      </c>
      <c r="AK45" s="16"/>
      <c r="AL45" s="16"/>
      <c r="AM45" s="16"/>
      <c r="AN45" s="16"/>
      <c r="AO45" s="6">
        <f t="shared" ref="AO45:AO51" si="133">SUM(AJ45:AN45)</f>
        <v>44</v>
      </c>
      <c r="AP45" s="16"/>
      <c r="AQ45" s="16"/>
      <c r="AR45" s="16"/>
      <c r="AS45" s="16"/>
      <c r="AT45" s="6">
        <f t="shared" ref="AT45:AT51" si="134">SUM(AO45:AS45)</f>
        <v>44</v>
      </c>
      <c r="AU45" s="16"/>
      <c r="AV45" s="16"/>
      <c r="AW45" s="16"/>
      <c r="AX45" s="16"/>
      <c r="AY45" s="6">
        <f t="shared" ref="AY45:AY51" si="135">SUM(AT45:AX45)</f>
        <v>44</v>
      </c>
      <c r="AZ45" s="16"/>
      <c r="BA45" s="16"/>
      <c r="BB45" s="16"/>
      <c r="BC45" s="16"/>
      <c r="BD45" s="6">
        <f t="shared" ref="BD45:BD51" si="136">SUM(AY45:BC45)</f>
        <v>44</v>
      </c>
      <c r="BE45" s="16"/>
      <c r="BF45" s="16"/>
      <c r="BG45" s="16"/>
      <c r="BH45" s="16"/>
      <c r="BI45" s="6">
        <f t="shared" ref="BI45:BI51" si="137">SUM(BD45:BH45)</f>
        <v>44</v>
      </c>
      <c r="BJ45" s="16"/>
      <c r="BK45" s="16"/>
      <c r="BL45" s="16"/>
      <c r="BM45" s="16"/>
      <c r="BN45" s="6">
        <f t="shared" ref="BN45:BN51" si="138">SUM(BI45:BM45)</f>
        <v>44</v>
      </c>
      <c r="BO45" s="16"/>
      <c r="BP45" s="16"/>
      <c r="BQ45" s="16"/>
      <c r="BR45" s="16"/>
      <c r="BS45" s="6">
        <f t="shared" ref="BS45:BS51" si="139">SUM(BN45:BR45)</f>
        <v>44</v>
      </c>
    </row>
    <row r="46" spans="1:71" s="39" customFormat="1" x14ac:dyDescent="0.25">
      <c r="A46" s="37"/>
      <c r="B46" s="6" t="s">
        <v>6</v>
      </c>
      <c r="C46" s="24">
        <v>5</v>
      </c>
      <c r="D46" s="24">
        <v>3015</v>
      </c>
      <c r="E46" s="30">
        <v>40</v>
      </c>
      <c r="F46" s="6">
        <f>IF(B46="MAL",E46,IF(E46&gt;=11,E46+variables!$B$1,11))</f>
        <v>41</v>
      </c>
      <c r="G46" s="38">
        <f t="shared" ref="G46:G51" si="140">$BS46/F46</f>
        <v>0.70731707317073167</v>
      </c>
      <c r="H46" s="149">
        <v>29</v>
      </c>
      <c r="I46" s="156">
        <f t="shared" si="0"/>
        <v>29</v>
      </c>
      <c r="J46" s="164"/>
      <c r="K46" s="16">
        <v>2017</v>
      </c>
      <c r="L46" s="16">
        <v>2017</v>
      </c>
      <c r="M46" s="16"/>
      <c r="N46" s="16"/>
      <c r="O46" s="16"/>
      <c r="P46" s="149">
        <f>SUM(M46:O46)+H46</f>
        <v>29</v>
      </c>
      <c r="Q46" s="16"/>
      <c r="R46" s="16"/>
      <c r="S46" s="16"/>
      <c r="T46" s="16"/>
      <c r="U46" s="6">
        <f t="shared" si="129"/>
        <v>29</v>
      </c>
      <c r="V46" s="16"/>
      <c r="W46" s="16"/>
      <c r="X46" s="16"/>
      <c r="Y46" s="16"/>
      <c r="Z46" s="6">
        <f t="shared" si="130"/>
        <v>29</v>
      </c>
      <c r="AA46" s="16"/>
      <c r="AB46" s="16"/>
      <c r="AC46" s="16"/>
      <c r="AD46" s="16"/>
      <c r="AE46" s="6">
        <f t="shared" si="131"/>
        <v>29</v>
      </c>
      <c r="AF46" s="16"/>
      <c r="AG46" s="16"/>
      <c r="AH46" s="16"/>
      <c r="AI46" s="16"/>
      <c r="AJ46" s="6">
        <f t="shared" si="132"/>
        <v>29</v>
      </c>
      <c r="AK46" s="16"/>
      <c r="AL46" s="16"/>
      <c r="AM46" s="16"/>
      <c r="AN46" s="16"/>
      <c r="AO46" s="6">
        <f t="shared" si="133"/>
        <v>29</v>
      </c>
      <c r="AP46" s="16"/>
      <c r="AQ46" s="16"/>
      <c r="AR46" s="16"/>
      <c r="AS46" s="16"/>
      <c r="AT46" s="6">
        <f t="shared" si="134"/>
        <v>29</v>
      </c>
      <c r="AU46" s="16"/>
      <c r="AV46" s="16"/>
      <c r="AW46" s="16"/>
      <c r="AX46" s="16"/>
      <c r="AY46" s="6">
        <f t="shared" si="135"/>
        <v>29</v>
      </c>
      <c r="AZ46" s="16"/>
      <c r="BA46" s="16"/>
      <c r="BB46" s="16"/>
      <c r="BC46" s="16"/>
      <c r="BD46" s="6">
        <f t="shared" si="136"/>
        <v>29</v>
      </c>
      <c r="BE46" s="16"/>
      <c r="BF46" s="16"/>
      <c r="BG46" s="16"/>
      <c r="BH46" s="16"/>
      <c r="BI46" s="6">
        <f t="shared" si="137"/>
        <v>29</v>
      </c>
      <c r="BJ46" s="16"/>
      <c r="BK46" s="16"/>
      <c r="BL46" s="16"/>
      <c r="BM46" s="16"/>
      <c r="BN46" s="6">
        <f t="shared" si="138"/>
        <v>29</v>
      </c>
      <c r="BO46" s="16"/>
      <c r="BP46" s="16"/>
      <c r="BQ46" s="16"/>
      <c r="BR46" s="16"/>
      <c r="BS46" s="6">
        <f t="shared" si="139"/>
        <v>29</v>
      </c>
    </row>
    <row r="47" spans="1:71" s="39" customFormat="1" x14ac:dyDescent="0.25">
      <c r="A47" s="37"/>
      <c r="B47" s="26" t="s">
        <v>7</v>
      </c>
      <c r="C47" s="24">
        <v>7</v>
      </c>
      <c r="D47" s="24">
        <v>401</v>
      </c>
      <c r="E47" s="30">
        <v>31</v>
      </c>
      <c r="F47" s="6">
        <f>IF(B47="MAL",E47,IF(E47&gt;=11,E47+variables!$B$1,11))</f>
        <v>32</v>
      </c>
      <c r="G47" s="38">
        <f t="shared" si="140"/>
        <v>0.625</v>
      </c>
      <c r="H47" s="149">
        <v>20</v>
      </c>
      <c r="I47" s="156">
        <f t="shared" si="0"/>
        <v>20</v>
      </c>
      <c r="J47" s="164"/>
      <c r="K47" s="16">
        <v>2017</v>
      </c>
      <c r="L47" s="16">
        <v>2017</v>
      </c>
      <c r="M47" s="45"/>
      <c r="N47" s="45"/>
      <c r="O47" s="45"/>
      <c r="P47" s="149">
        <f t="shared" ref="P47:P51" si="141">SUM(M47:O47)+H47</f>
        <v>20</v>
      </c>
      <c r="Q47" s="16"/>
      <c r="R47" s="16"/>
      <c r="S47" s="16"/>
      <c r="T47" s="16"/>
      <c r="U47" s="6">
        <f t="shared" si="129"/>
        <v>20</v>
      </c>
      <c r="V47" s="16"/>
      <c r="W47" s="16"/>
      <c r="X47" s="16"/>
      <c r="Y47" s="16"/>
      <c r="Z47" s="6">
        <f t="shared" si="130"/>
        <v>20</v>
      </c>
      <c r="AA47" s="16"/>
      <c r="AB47" s="16"/>
      <c r="AC47" s="16"/>
      <c r="AD47" s="16"/>
      <c r="AE47" s="6">
        <f t="shared" si="131"/>
        <v>20</v>
      </c>
      <c r="AF47" s="16"/>
      <c r="AG47" s="16"/>
      <c r="AH47" s="16"/>
      <c r="AI47" s="16"/>
      <c r="AJ47" s="6">
        <f t="shared" si="132"/>
        <v>20</v>
      </c>
      <c r="AK47" s="16"/>
      <c r="AL47" s="16"/>
      <c r="AM47" s="16"/>
      <c r="AN47" s="16"/>
      <c r="AO47" s="6">
        <f t="shared" si="133"/>
        <v>20</v>
      </c>
      <c r="AP47" s="16"/>
      <c r="AQ47" s="16"/>
      <c r="AR47" s="16"/>
      <c r="AS47" s="16"/>
      <c r="AT47" s="6">
        <f t="shared" si="134"/>
        <v>20</v>
      </c>
      <c r="AU47" s="16"/>
      <c r="AV47" s="16"/>
      <c r="AW47" s="16"/>
      <c r="AX47" s="16"/>
      <c r="AY47" s="6">
        <f t="shared" si="135"/>
        <v>20</v>
      </c>
      <c r="AZ47" s="16"/>
      <c r="BA47" s="16"/>
      <c r="BB47" s="16"/>
      <c r="BC47" s="16"/>
      <c r="BD47" s="6">
        <f t="shared" si="136"/>
        <v>20</v>
      </c>
      <c r="BE47" s="16"/>
      <c r="BF47" s="16"/>
      <c r="BG47" s="16"/>
      <c r="BH47" s="16"/>
      <c r="BI47" s="6">
        <f t="shared" si="137"/>
        <v>20</v>
      </c>
      <c r="BJ47" s="16"/>
      <c r="BK47" s="16"/>
      <c r="BL47" s="16"/>
      <c r="BM47" s="16"/>
      <c r="BN47" s="6">
        <f t="shared" si="138"/>
        <v>20</v>
      </c>
      <c r="BO47" s="16"/>
      <c r="BP47" s="16"/>
      <c r="BQ47" s="16"/>
      <c r="BR47" s="16"/>
      <c r="BS47" s="6">
        <f t="shared" si="139"/>
        <v>20</v>
      </c>
    </row>
    <row r="48" spans="1:71" s="39" customFormat="1" x14ac:dyDescent="0.25">
      <c r="A48" s="37"/>
      <c r="B48" s="6" t="s">
        <v>41</v>
      </c>
      <c r="C48" s="24">
        <v>13</v>
      </c>
      <c r="D48" s="24">
        <v>2951</v>
      </c>
      <c r="E48" s="30">
        <v>14</v>
      </c>
      <c r="F48" s="6">
        <f>IF(B48="MAL",E48,IF(E48&gt;=11,E48+variables!$B$1,11))</f>
        <v>15</v>
      </c>
      <c r="G48" s="38">
        <f t="shared" si="140"/>
        <v>0.13333333333333333</v>
      </c>
      <c r="H48" s="149">
        <v>2</v>
      </c>
      <c r="I48" s="156">
        <f t="shared" si="0"/>
        <v>2</v>
      </c>
      <c r="J48" s="164"/>
      <c r="K48" s="16">
        <v>2017</v>
      </c>
      <c r="L48" s="16">
        <v>2017</v>
      </c>
      <c r="M48" s="16"/>
      <c r="N48" s="16"/>
      <c r="O48" s="16"/>
      <c r="P48" s="149">
        <f t="shared" si="141"/>
        <v>2</v>
      </c>
      <c r="Q48" s="16"/>
      <c r="R48" s="16"/>
      <c r="S48" s="16"/>
      <c r="T48" s="16"/>
      <c r="U48" s="6">
        <f t="shared" si="129"/>
        <v>2</v>
      </c>
      <c r="V48" s="16"/>
      <c r="W48" s="16"/>
      <c r="X48" s="16"/>
      <c r="Y48" s="16"/>
      <c r="Z48" s="6">
        <f t="shared" si="130"/>
        <v>2</v>
      </c>
      <c r="AA48" s="16"/>
      <c r="AB48" s="16"/>
      <c r="AC48" s="16"/>
      <c r="AD48" s="16"/>
      <c r="AE48" s="6">
        <f t="shared" si="131"/>
        <v>2</v>
      </c>
      <c r="AF48" s="16"/>
      <c r="AG48" s="16"/>
      <c r="AH48" s="16"/>
      <c r="AI48" s="16"/>
      <c r="AJ48" s="6">
        <f t="shared" si="132"/>
        <v>2</v>
      </c>
      <c r="AK48" s="16"/>
      <c r="AL48" s="16"/>
      <c r="AM48" s="16"/>
      <c r="AN48" s="16"/>
      <c r="AO48" s="6">
        <f t="shared" si="133"/>
        <v>2</v>
      </c>
      <c r="AP48" s="16"/>
      <c r="AQ48" s="16"/>
      <c r="AR48" s="16"/>
      <c r="AS48" s="16"/>
      <c r="AT48" s="6">
        <f t="shared" si="134"/>
        <v>2</v>
      </c>
      <c r="AU48" s="16"/>
      <c r="AV48" s="16"/>
      <c r="AW48" s="16"/>
      <c r="AX48" s="16"/>
      <c r="AY48" s="6">
        <f t="shared" si="135"/>
        <v>2</v>
      </c>
      <c r="AZ48" s="16"/>
      <c r="BA48" s="16"/>
      <c r="BB48" s="16"/>
      <c r="BC48" s="16"/>
      <c r="BD48" s="6">
        <f t="shared" si="136"/>
        <v>2</v>
      </c>
      <c r="BE48" s="16"/>
      <c r="BF48" s="16"/>
      <c r="BG48" s="16"/>
      <c r="BH48" s="16"/>
      <c r="BI48" s="6">
        <f t="shared" si="137"/>
        <v>2</v>
      </c>
      <c r="BJ48" s="16"/>
      <c r="BK48" s="16"/>
      <c r="BL48" s="16"/>
      <c r="BM48" s="16"/>
      <c r="BN48" s="6">
        <f t="shared" si="138"/>
        <v>2</v>
      </c>
      <c r="BO48" s="16"/>
      <c r="BP48" s="16"/>
      <c r="BQ48" s="16"/>
      <c r="BR48" s="16"/>
      <c r="BS48" s="6">
        <f t="shared" si="139"/>
        <v>2</v>
      </c>
    </row>
    <row r="49" spans="1:71" s="39" customFormat="1" x14ac:dyDescent="0.25">
      <c r="A49" s="37"/>
      <c r="B49" s="6" t="s">
        <v>20</v>
      </c>
      <c r="C49" s="24">
        <v>14</v>
      </c>
      <c r="D49" s="24">
        <v>614</v>
      </c>
      <c r="E49" s="30">
        <v>15</v>
      </c>
      <c r="F49" s="6">
        <f>IF(B49="MAL",E49,IF(E49&gt;=11,E49+variables!$B$1,11))</f>
        <v>16</v>
      </c>
      <c r="G49" s="38">
        <f t="shared" si="140"/>
        <v>0.4375</v>
      </c>
      <c r="H49" s="149">
        <v>7</v>
      </c>
      <c r="I49" s="156">
        <f t="shared" si="0"/>
        <v>7</v>
      </c>
      <c r="J49" s="164"/>
      <c r="K49" s="16">
        <v>2017</v>
      </c>
      <c r="L49" s="16">
        <v>2017</v>
      </c>
      <c r="M49" s="45"/>
      <c r="N49" s="45"/>
      <c r="O49" s="45"/>
      <c r="P49" s="149">
        <f t="shared" si="141"/>
        <v>7</v>
      </c>
      <c r="Q49" s="16"/>
      <c r="R49" s="16"/>
      <c r="S49" s="16"/>
      <c r="T49" s="16"/>
      <c r="U49" s="6">
        <f t="shared" si="129"/>
        <v>7</v>
      </c>
      <c r="V49" s="16"/>
      <c r="W49" s="16"/>
      <c r="X49" s="16"/>
      <c r="Y49" s="16"/>
      <c r="Z49" s="6">
        <f t="shared" si="130"/>
        <v>7</v>
      </c>
      <c r="AA49" s="16"/>
      <c r="AB49" s="16"/>
      <c r="AC49" s="16"/>
      <c r="AD49" s="16"/>
      <c r="AE49" s="6">
        <f t="shared" si="131"/>
        <v>7</v>
      </c>
      <c r="AF49" s="16"/>
      <c r="AG49" s="16"/>
      <c r="AH49" s="16"/>
      <c r="AI49" s="16"/>
      <c r="AJ49" s="6">
        <f t="shared" si="132"/>
        <v>7</v>
      </c>
      <c r="AK49" s="16"/>
      <c r="AL49" s="16"/>
      <c r="AM49" s="16"/>
      <c r="AN49" s="16"/>
      <c r="AO49" s="6">
        <f t="shared" si="133"/>
        <v>7</v>
      </c>
      <c r="AP49" s="16"/>
      <c r="AQ49" s="16"/>
      <c r="AR49" s="16"/>
      <c r="AS49" s="16"/>
      <c r="AT49" s="6">
        <f t="shared" si="134"/>
        <v>7</v>
      </c>
      <c r="AU49" s="16"/>
      <c r="AV49" s="16"/>
      <c r="AW49" s="16"/>
      <c r="AX49" s="16"/>
      <c r="AY49" s="6">
        <f t="shared" si="135"/>
        <v>7</v>
      </c>
      <c r="AZ49" s="16"/>
      <c r="BA49" s="16"/>
      <c r="BB49" s="16"/>
      <c r="BC49" s="16"/>
      <c r="BD49" s="6">
        <f t="shared" si="136"/>
        <v>7</v>
      </c>
      <c r="BE49" s="16"/>
      <c r="BF49" s="16"/>
      <c r="BG49" s="16"/>
      <c r="BH49" s="16"/>
      <c r="BI49" s="6">
        <f t="shared" si="137"/>
        <v>7</v>
      </c>
      <c r="BJ49" s="16"/>
      <c r="BK49" s="16"/>
      <c r="BL49" s="16"/>
      <c r="BM49" s="16"/>
      <c r="BN49" s="6">
        <f t="shared" si="138"/>
        <v>7</v>
      </c>
      <c r="BO49" s="16"/>
      <c r="BP49" s="16"/>
      <c r="BQ49" s="16"/>
      <c r="BR49" s="16"/>
      <c r="BS49" s="6">
        <f t="shared" si="139"/>
        <v>7</v>
      </c>
    </row>
    <row r="50" spans="1:71" s="39" customFormat="1" x14ac:dyDescent="0.25">
      <c r="A50" s="37"/>
      <c r="B50" s="6" t="s">
        <v>426</v>
      </c>
      <c r="C50" s="24">
        <v>19</v>
      </c>
      <c r="D50" s="24">
        <v>10124</v>
      </c>
      <c r="E50" s="30">
        <v>19</v>
      </c>
      <c r="F50" s="6">
        <f>IF(B50="MAL",E50,IF(E50&gt;=11,E50+variables!$B$1,11))</f>
        <v>20</v>
      </c>
      <c r="G50" s="38">
        <f t="shared" si="140"/>
        <v>0.65</v>
      </c>
      <c r="H50" s="149">
        <v>13</v>
      </c>
      <c r="I50" s="156">
        <f t="shared" si="0"/>
        <v>13</v>
      </c>
      <c r="J50" s="164"/>
      <c r="K50" s="16">
        <v>2017</v>
      </c>
      <c r="L50" s="16">
        <v>2017</v>
      </c>
      <c r="M50" s="45"/>
      <c r="N50" s="45"/>
      <c r="O50" s="45"/>
      <c r="P50" s="149">
        <f t="shared" si="141"/>
        <v>13</v>
      </c>
      <c r="Q50" s="16"/>
      <c r="R50" s="16"/>
      <c r="S50" s="16"/>
      <c r="T50" s="16"/>
      <c r="U50" s="6">
        <f t="shared" si="129"/>
        <v>13</v>
      </c>
      <c r="V50" s="16"/>
      <c r="W50" s="16"/>
      <c r="X50" s="16"/>
      <c r="Y50" s="16"/>
      <c r="Z50" s="6">
        <f t="shared" si="130"/>
        <v>13</v>
      </c>
      <c r="AA50" s="16"/>
      <c r="AB50" s="16"/>
      <c r="AC50" s="16"/>
      <c r="AD50" s="16"/>
      <c r="AE50" s="6">
        <f t="shared" si="131"/>
        <v>13</v>
      </c>
      <c r="AF50" s="16"/>
      <c r="AG50" s="16"/>
      <c r="AH50" s="16"/>
      <c r="AI50" s="16"/>
      <c r="AJ50" s="6">
        <f t="shared" si="132"/>
        <v>13</v>
      </c>
      <c r="AK50" s="16"/>
      <c r="AL50" s="16"/>
      <c r="AM50" s="16"/>
      <c r="AN50" s="16"/>
      <c r="AO50" s="6">
        <f t="shared" si="133"/>
        <v>13</v>
      </c>
      <c r="AP50" s="16"/>
      <c r="AQ50" s="16"/>
      <c r="AR50" s="16"/>
      <c r="AS50" s="16"/>
      <c r="AT50" s="6">
        <f t="shared" si="134"/>
        <v>13</v>
      </c>
      <c r="AU50" s="16"/>
      <c r="AV50" s="16"/>
      <c r="AW50" s="16"/>
      <c r="AX50" s="16"/>
      <c r="AY50" s="6">
        <f t="shared" si="135"/>
        <v>13</v>
      </c>
      <c r="AZ50" s="16"/>
      <c r="BA50" s="16"/>
      <c r="BB50" s="16"/>
      <c r="BC50" s="16"/>
      <c r="BD50" s="6">
        <f t="shared" si="136"/>
        <v>13</v>
      </c>
      <c r="BE50" s="16"/>
      <c r="BF50" s="16"/>
      <c r="BG50" s="16"/>
      <c r="BH50" s="16"/>
      <c r="BI50" s="6">
        <f t="shared" si="137"/>
        <v>13</v>
      </c>
      <c r="BJ50" s="16"/>
      <c r="BK50" s="16"/>
      <c r="BL50" s="16"/>
      <c r="BM50" s="16"/>
      <c r="BN50" s="6">
        <f t="shared" si="138"/>
        <v>13</v>
      </c>
      <c r="BO50" s="16"/>
      <c r="BP50" s="16"/>
      <c r="BQ50" s="16"/>
      <c r="BR50" s="16"/>
      <c r="BS50" s="6">
        <f t="shared" si="139"/>
        <v>13</v>
      </c>
    </row>
    <row r="51" spans="1:71" s="39" customFormat="1" x14ac:dyDescent="0.25">
      <c r="A51" s="37"/>
      <c r="B51" s="6" t="s">
        <v>315</v>
      </c>
      <c r="C51" s="24">
        <v>20</v>
      </c>
      <c r="D51" s="24">
        <v>7686</v>
      </c>
      <c r="E51" s="30">
        <v>55</v>
      </c>
      <c r="F51" s="6">
        <f>IF(B51="MAL",E51,IF(E51&gt;=11,E51+variables!$B$1,11))</f>
        <v>56</v>
      </c>
      <c r="G51" s="38">
        <f t="shared" si="140"/>
        <v>0.5178571428571429</v>
      </c>
      <c r="H51" s="149">
        <v>29</v>
      </c>
      <c r="I51" s="156">
        <f t="shared" si="0"/>
        <v>29</v>
      </c>
      <c r="J51" s="164"/>
      <c r="K51" s="16">
        <v>2017</v>
      </c>
      <c r="L51" s="16">
        <v>2017</v>
      </c>
      <c r="M51" s="16"/>
      <c r="N51" s="16"/>
      <c r="O51" s="16"/>
      <c r="P51" s="149">
        <f t="shared" si="141"/>
        <v>29</v>
      </c>
      <c r="Q51" s="16"/>
      <c r="R51" s="16"/>
      <c r="S51" s="16"/>
      <c r="T51" s="16"/>
      <c r="U51" s="6">
        <f t="shared" si="129"/>
        <v>29</v>
      </c>
      <c r="V51" s="16"/>
      <c r="W51" s="16"/>
      <c r="X51" s="16"/>
      <c r="Y51" s="16"/>
      <c r="Z51" s="6">
        <f t="shared" si="130"/>
        <v>29</v>
      </c>
      <c r="AA51" s="16"/>
      <c r="AB51" s="16"/>
      <c r="AC51" s="16"/>
      <c r="AD51" s="16"/>
      <c r="AE51" s="6">
        <f t="shared" si="131"/>
        <v>29</v>
      </c>
      <c r="AF51" s="16"/>
      <c r="AG51" s="16"/>
      <c r="AH51" s="16"/>
      <c r="AI51" s="16"/>
      <c r="AJ51" s="6">
        <f t="shared" si="132"/>
        <v>29</v>
      </c>
      <c r="AK51" s="16"/>
      <c r="AL51" s="16"/>
      <c r="AM51" s="16"/>
      <c r="AN51" s="16"/>
      <c r="AO51" s="6">
        <f t="shared" si="133"/>
        <v>29</v>
      </c>
      <c r="AP51" s="16"/>
      <c r="AQ51" s="16"/>
      <c r="AR51" s="16"/>
      <c r="AS51" s="16"/>
      <c r="AT51" s="6">
        <f t="shared" si="134"/>
        <v>29</v>
      </c>
      <c r="AU51" s="16"/>
      <c r="AV51" s="16"/>
      <c r="AW51" s="16"/>
      <c r="AX51" s="16"/>
      <c r="AY51" s="6">
        <f t="shared" si="135"/>
        <v>29</v>
      </c>
      <c r="AZ51" s="16"/>
      <c r="BA51" s="16"/>
      <c r="BB51" s="16"/>
      <c r="BC51" s="16"/>
      <c r="BD51" s="6">
        <f t="shared" si="136"/>
        <v>29</v>
      </c>
      <c r="BE51" s="16"/>
      <c r="BF51" s="16"/>
      <c r="BG51" s="16"/>
      <c r="BH51" s="16"/>
      <c r="BI51" s="6">
        <f t="shared" si="137"/>
        <v>29</v>
      </c>
      <c r="BJ51" s="16"/>
      <c r="BK51" s="16"/>
      <c r="BL51" s="16"/>
      <c r="BM51" s="16"/>
      <c r="BN51" s="6">
        <f t="shared" si="138"/>
        <v>29</v>
      </c>
      <c r="BO51" s="16"/>
      <c r="BP51" s="16"/>
      <c r="BQ51" s="16"/>
      <c r="BR51" s="16"/>
      <c r="BS51" s="6">
        <f t="shared" si="139"/>
        <v>29</v>
      </c>
    </row>
    <row r="52" spans="1:71" s="39" customFormat="1" x14ac:dyDescent="0.25">
      <c r="A52" s="59"/>
      <c r="B52" s="59"/>
      <c r="C52" s="59"/>
      <c r="D52" s="59"/>
      <c r="E52" s="59"/>
      <c r="F52" s="59"/>
      <c r="G52" s="59"/>
      <c r="H52" s="156"/>
      <c r="I52" s="156"/>
      <c r="J52" s="156"/>
      <c r="K52" s="59"/>
      <c r="L52" s="59"/>
      <c r="M52" s="156">
        <f t="shared" ref="M52:AR52" si="142">SUM(M45:M51)</f>
        <v>0</v>
      </c>
      <c r="N52" s="156">
        <f t="shared" si="142"/>
        <v>0</v>
      </c>
      <c r="O52" s="156">
        <f t="shared" si="142"/>
        <v>0</v>
      </c>
      <c r="P52" s="156">
        <f t="shared" si="142"/>
        <v>144</v>
      </c>
      <c r="Q52" s="156">
        <f t="shared" si="142"/>
        <v>0</v>
      </c>
      <c r="R52" s="156">
        <f t="shared" si="142"/>
        <v>0</v>
      </c>
      <c r="S52" s="156">
        <f t="shared" si="142"/>
        <v>0</v>
      </c>
      <c r="T52" s="156">
        <f t="shared" si="142"/>
        <v>0</v>
      </c>
      <c r="U52" s="156">
        <f t="shared" si="142"/>
        <v>144</v>
      </c>
      <c r="V52" s="156">
        <f t="shared" si="142"/>
        <v>0</v>
      </c>
      <c r="W52" s="156">
        <f t="shared" si="142"/>
        <v>0</v>
      </c>
      <c r="X52" s="156">
        <f t="shared" si="142"/>
        <v>0</v>
      </c>
      <c r="Y52" s="156">
        <f t="shared" si="142"/>
        <v>0</v>
      </c>
      <c r="Z52" s="156">
        <f t="shared" si="142"/>
        <v>144</v>
      </c>
      <c r="AA52" s="156">
        <f t="shared" si="142"/>
        <v>0</v>
      </c>
      <c r="AB52" s="156">
        <f t="shared" si="142"/>
        <v>0</v>
      </c>
      <c r="AC52" s="156">
        <f t="shared" si="142"/>
        <v>0</v>
      </c>
      <c r="AD52" s="156">
        <f t="shared" si="142"/>
        <v>0</v>
      </c>
      <c r="AE52" s="156">
        <f t="shared" si="142"/>
        <v>144</v>
      </c>
      <c r="AF52" s="156">
        <f t="shared" si="142"/>
        <v>0</v>
      </c>
      <c r="AG52" s="156">
        <f t="shared" si="142"/>
        <v>0</v>
      </c>
      <c r="AH52" s="156">
        <f t="shared" si="142"/>
        <v>0</v>
      </c>
      <c r="AI52" s="156">
        <f t="shared" si="142"/>
        <v>0</v>
      </c>
      <c r="AJ52" s="156">
        <f t="shared" si="142"/>
        <v>144</v>
      </c>
      <c r="AK52" s="156">
        <f t="shared" si="142"/>
        <v>0</v>
      </c>
      <c r="AL52" s="156">
        <f t="shared" si="142"/>
        <v>0</v>
      </c>
      <c r="AM52" s="156">
        <f t="shared" si="142"/>
        <v>0</v>
      </c>
      <c r="AN52" s="156">
        <f t="shared" si="142"/>
        <v>0</v>
      </c>
      <c r="AO52" s="156">
        <f t="shared" si="142"/>
        <v>144</v>
      </c>
      <c r="AP52" s="156">
        <f t="shared" si="142"/>
        <v>0</v>
      </c>
      <c r="AQ52" s="156">
        <f t="shared" si="142"/>
        <v>0</v>
      </c>
      <c r="AR52" s="156">
        <f t="shared" si="142"/>
        <v>0</v>
      </c>
      <c r="AS52" s="156">
        <f t="shared" ref="AS52:BS52" si="143">SUM(AS45:AS51)</f>
        <v>0</v>
      </c>
      <c r="AT52" s="156">
        <f t="shared" si="143"/>
        <v>144</v>
      </c>
      <c r="AU52" s="156">
        <f t="shared" si="143"/>
        <v>0</v>
      </c>
      <c r="AV52" s="156">
        <f t="shared" si="143"/>
        <v>0</v>
      </c>
      <c r="AW52" s="156">
        <f t="shared" si="143"/>
        <v>0</v>
      </c>
      <c r="AX52" s="156">
        <f t="shared" si="143"/>
        <v>0</v>
      </c>
      <c r="AY52" s="156">
        <f t="shared" si="143"/>
        <v>144</v>
      </c>
      <c r="AZ52" s="156">
        <f t="shared" si="143"/>
        <v>0</v>
      </c>
      <c r="BA52" s="156">
        <f t="shared" si="143"/>
        <v>0</v>
      </c>
      <c r="BB52" s="156">
        <f t="shared" si="143"/>
        <v>0</v>
      </c>
      <c r="BC52" s="156">
        <f t="shared" si="143"/>
        <v>0</v>
      </c>
      <c r="BD52" s="156">
        <f t="shared" si="143"/>
        <v>144</v>
      </c>
      <c r="BE52" s="156">
        <f t="shared" si="143"/>
        <v>0</v>
      </c>
      <c r="BF52" s="156">
        <f t="shared" si="143"/>
        <v>0</v>
      </c>
      <c r="BG52" s="156">
        <f t="shared" si="143"/>
        <v>0</v>
      </c>
      <c r="BH52" s="156">
        <f t="shared" si="143"/>
        <v>0</v>
      </c>
      <c r="BI52" s="156">
        <f t="shared" si="143"/>
        <v>144</v>
      </c>
      <c r="BJ52" s="156">
        <f t="shared" si="143"/>
        <v>0</v>
      </c>
      <c r="BK52" s="156">
        <f t="shared" si="143"/>
        <v>0</v>
      </c>
      <c r="BL52" s="156">
        <f t="shared" si="143"/>
        <v>0</v>
      </c>
      <c r="BM52" s="156">
        <f t="shared" si="143"/>
        <v>0</v>
      </c>
      <c r="BN52" s="156">
        <f t="shared" si="143"/>
        <v>144</v>
      </c>
      <c r="BO52" s="156">
        <f t="shared" si="143"/>
        <v>0</v>
      </c>
      <c r="BP52" s="156">
        <f t="shared" si="143"/>
        <v>0</v>
      </c>
      <c r="BQ52" s="156">
        <f t="shared" si="143"/>
        <v>0</v>
      </c>
      <c r="BR52" s="156">
        <f t="shared" si="143"/>
        <v>0</v>
      </c>
      <c r="BS52" s="156">
        <f t="shared" si="143"/>
        <v>144</v>
      </c>
    </row>
    <row r="53" spans="1:71" s="39" customFormat="1" x14ac:dyDescent="0.25">
      <c r="A53" s="6"/>
      <c r="B53" s="6" t="s">
        <v>299</v>
      </c>
      <c r="C53" s="6">
        <f>COUNT(C46:C51)</f>
        <v>6</v>
      </c>
      <c r="D53" s="6"/>
      <c r="E53" s="6">
        <f>SUM(E45:E51)</f>
        <v>225</v>
      </c>
      <c r="F53" s="6">
        <f>SUM(F45:F51)</f>
        <v>231</v>
      </c>
      <c r="G53" s="38">
        <f>$BS52/F53</f>
        <v>0.62337662337662336</v>
      </c>
      <c r="H53" s="149">
        <f>SUM(H45:H51)</f>
        <v>144</v>
      </c>
      <c r="I53" s="149">
        <f>SUM(I45:I51)</f>
        <v>144</v>
      </c>
      <c r="J53" s="149">
        <f>SUM(J45:J51)</f>
        <v>0</v>
      </c>
      <c r="K53" s="6"/>
      <c r="L53" s="6"/>
      <c r="M53" s="6"/>
      <c r="N53" s="6"/>
      <c r="O53" s="6"/>
      <c r="P53" s="38">
        <f>P52/F53</f>
        <v>0.62337662337662336</v>
      </c>
      <c r="Q53" s="6"/>
      <c r="R53" s="6">
        <f>M52+R52</f>
        <v>0</v>
      </c>
      <c r="S53" s="6">
        <f>N52+S52</f>
        <v>0</v>
      </c>
      <c r="T53" s="6">
        <f>O52+T52</f>
        <v>0</v>
      </c>
      <c r="U53" s="38">
        <f>U52/F53</f>
        <v>0.62337662337662336</v>
      </c>
      <c r="V53" s="6"/>
      <c r="W53" s="6">
        <f>R53+W52</f>
        <v>0</v>
      </c>
      <c r="X53" s="6">
        <f>S53+X52</f>
        <v>0</v>
      </c>
      <c r="Y53" s="6">
        <f>T53+Y52</f>
        <v>0</v>
      </c>
      <c r="Z53" s="38">
        <f>Z52/F53</f>
        <v>0.62337662337662336</v>
      </c>
      <c r="AA53" s="6"/>
      <c r="AB53" s="6">
        <f>W53+AB52</f>
        <v>0</v>
      </c>
      <c r="AC53" s="6">
        <f>X53+AC52</f>
        <v>0</v>
      </c>
      <c r="AD53" s="6">
        <f>Y53+AD52</f>
        <v>0</v>
      </c>
      <c r="AE53" s="38">
        <f>AE52/F53</f>
        <v>0.62337662337662336</v>
      </c>
      <c r="AF53" s="6"/>
      <c r="AG53" s="6">
        <f>AB53+AG52</f>
        <v>0</v>
      </c>
      <c r="AH53" s="6">
        <f>AC53+AH52</f>
        <v>0</v>
      </c>
      <c r="AI53" s="6">
        <f>AD53+AI52</f>
        <v>0</v>
      </c>
      <c r="AJ53" s="38">
        <f>AJ52/F53</f>
        <v>0.62337662337662336</v>
      </c>
      <c r="AK53" s="6"/>
      <c r="AL53" s="6">
        <f>AG53+AL52</f>
        <v>0</v>
      </c>
      <c r="AM53" s="6">
        <f>AH53+AM52</f>
        <v>0</v>
      </c>
      <c r="AN53" s="6">
        <f>AI53+AN52</f>
        <v>0</v>
      </c>
      <c r="AO53" s="38">
        <f>AO52/F53</f>
        <v>0.62337662337662336</v>
      </c>
      <c r="AP53" s="6"/>
      <c r="AQ53" s="6">
        <f>AL53+AQ52</f>
        <v>0</v>
      </c>
      <c r="AR53" s="6">
        <f>AM53+AR52</f>
        <v>0</v>
      </c>
      <c r="AS53" s="6">
        <f>AN53+AS52</f>
        <v>0</v>
      </c>
      <c r="AT53" s="38">
        <f>AT52/F53</f>
        <v>0.62337662337662336</v>
      </c>
      <c r="AU53" s="6"/>
      <c r="AV53" s="6">
        <f>AQ53+AV52</f>
        <v>0</v>
      </c>
      <c r="AW53" s="6">
        <f>AR53+AW52</f>
        <v>0</v>
      </c>
      <c r="AX53" s="6">
        <f>AS53+AX52</f>
        <v>0</v>
      </c>
      <c r="AY53" s="38">
        <f>AY52/F53</f>
        <v>0.62337662337662336</v>
      </c>
      <c r="AZ53" s="6"/>
      <c r="BA53" s="6">
        <f>AV53+BA52</f>
        <v>0</v>
      </c>
      <c r="BB53" s="6">
        <f>AW53+BB52</f>
        <v>0</v>
      </c>
      <c r="BC53" s="6">
        <f>AX53+BC52</f>
        <v>0</v>
      </c>
      <c r="BD53" s="38">
        <f>BD52/F53</f>
        <v>0.62337662337662336</v>
      </c>
      <c r="BE53" s="6"/>
      <c r="BF53" s="6">
        <f>BA53+BF52</f>
        <v>0</v>
      </c>
      <c r="BG53" s="6">
        <f>BB53+BG52</f>
        <v>0</v>
      </c>
      <c r="BH53" s="6">
        <f>BC53+BH52</f>
        <v>0</v>
      </c>
      <c r="BI53" s="38">
        <f>BI52/F53</f>
        <v>0.62337662337662336</v>
      </c>
      <c r="BJ53" s="6"/>
      <c r="BK53" s="6">
        <f>BF53+BK52</f>
        <v>0</v>
      </c>
      <c r="BL53" s="6">
        <f>BG53+BL52</f>
        <v>0</v>
      </c>
      <c r="BM53" s="6">
        <f>BH53+BM52</f>
        <v>0</v>
      </c>
      <c r="BN53" s="38">
        <f>BN52/F53</f>
        <v>0.62337662337662336</v>
      </c>
      <c r="BO53" s="6"/>
      <c r="BP53" s="6">
        <f>BK53+BP52</f>
        <v>0</v>
      </c>
      <c r="BQ53" s="6">
        <f>BL53+BQ52</f>
        <v>0</v>
      </c>
      <c r="BR53" s="6">
        <f>BM53+BR52</f>
        <v>0</v>
      </c>
      <c r="BS53" s="38">
        <f>BS52/F53</f>
        <v>0.62337662337662336</v>
      </c>
    </row>
    <row r="54" spans="1:71" s="39" customFormat="1" x14ac:dyDescent="0.25">
      <c r="H54" s="161"/>
      <c r="I54" s="156"/>
      <c r="J54" s="161"/>
    </row>
    <row r="55" spans="1:71" s="39" customFormat="1" x14ac:dyDescent="0.25">
      <c r="A55" s="37" t="s">
        <v>316</v>
      </c>
      <c r="B55" s="6" t="s">
        <v>142</v>
      </c>
      <c r="C55" s="6"/>
      <c r="D55" s="6"/>
      <c r="E55" s="30">
        <v>58</v>
      </c>
      <c r="F55" s="6">
        <f>IF(B55="MAL",E55,IF(E55&gt;=11,E55+variables!$B$1,11))</f>
        <v>58</v>
      </c>
      <c r="G55" s="38">
        <f>BS55/F55</f>
        <v>0.91379310344827591</v>
      </c>
      <c r="H55" s="149">
        <v>53</v>
      </c>
      <c r="I55" s="156">
        <f t="shared" si="0"/>
        <v>53</v>
      </c>
      <c r="J55" s="164"/>
      <c r="K55" s="16">
        <v>2017</v>
      </c>
      <c r="L55" s="16">
        <v>2017</v>
      </c>
      <c r="M55" s="16"/>
      <c r="N55" s="16"/>
      <c r="O55" s="16"/>
      <c r="P55" s="149">
        <f>+H55</f>
        <v>53</v>
      </c>
      <c r="Q55" s="16"/>
      <c r="R55" s="16"/>
      <c r="S55" s="16"/>
      <c r="T55" s="16"/>
      <c r="U55" s="6">
        <f t="shared" ref="U55:U63" si="144">SUM(P55:T55)</f>
        <v>53</v>
      </c>
      <c r="V55" s="16"/>
      <c r="W55" s="16"/>
      <c r="X55" s="16"/>
      <c r="Y55" s="16"/>
      <c r="Z55" s="6">
        <f t="shared" ref="Z55:Z63" si="145">SUM(U55:Y55)</f>
        <v>53</v>
      </c>
      <c r="AA55" s="16"/>
      <c r="AB55" s="16"/>
      <c r="AC55" s="16"/>
      <c r="AD55" s="16"/>
      <c r="AE55" s="6">
        <f t="shared" ref="AE55:AE63" si="146">SUM(Z55:AD55)</f>
        <v>53</v>
      </c>
      <c r="AF55" s="16"/>
      <c r="AG55" s="16"/>
      <c r="AH55" s="16"/>
      <c r="AI55" s="16"/>
      <c r="AJ55" s="6">
        <f t="shared" ref="AJ55:AJ63" si="147">SUM(AE55:AI55)</f>
        <v>53</v>
      </c>
      <c r="AK55" s="16"/>
      <c r="AL55" s="16"/>
      <c r="AM55" s="16"/>
      <c r="AN55" s="16"/>
      <c r="AO55" s="6">
        <f t="shared" ref="AO55:AO63" si="148">SUM(AJ55:AN55)</f>
        <v>53</v>
      </c>
      <c r="AP55" s="16"/>
      <c r="AQ55" s="16"/>
      <c r="AR55" s="16"/>
      <c r="AS55" s="16"/>
      <c r="AT55" s="6">
        <f t="shared" ref="AT55:AT63" si="149">SUM(AO55:AS55)</f>
        <v>53</v>
      </c>
      <c r="AU55" s="16"/>
      <c r="AV55" s="16"/>
      <c r="AW55" s="16"/>
      <c r="AX55" s="16"/>
      <c r="AY55" s="6">
        <f t="shared" ref="AY55:AY63" si="150">SUM(AT55:AX55)</f>
        <v>53</v>
      </c>
      <c r="AZ55" s="16"/>
      <c r="BA55" s="16"/>
      <c r="BB55" s="16"/>
      <c r="BC55" s="16"/>
      <c r="BD55" s="6">
        <f t="shared" ref="BD55:BD63" si="151">SUM(AY55:BC55)</f>
        <v>53</v>
      </c>
      <c r="BE55" s="16"/>
      <c r="BF55" s="16"/>
      <c r="BG55" s="16"/>
      <c r="BH55" s="16"/>
      <c r="BI55" s="6">
        <f t="shared" ref="BI55:BI63" si="152">SUM(BD55:BH55)</f>
        <v>53</v>
      </c>
      <c r="BJ55" s="16"/>
      <c r="BK55" s="16"/>
      <c r="BL55" s="16"/>
      <c r="BM55" s="16"/>
      <c r="BN55" s="6">
        <f t="shared" ref="BN55:BN63" si="153">SUM(BI55:BM55)</f>
        <v>53</v>
      </c>
      <c r="BO55" s="16"/>
      <c r="BP55" s="16"/>
      <c r="BQ55" s="16"/>
      <c r="BR55" s="16"/>
      <c r="BS55" s="6">
        <f t="shared" ref="BS55:BS63" si="154">SUM(BN55:BR55)</f>
        <v>53</v>
      </c>
    </row>
    <row r="56" spans="1:71" s="39" customFormat="1" x14ac:dyDescent="0.25">
      <c r="A56" s="37"/>
      <c r="B56" s="6" t="s">
        <v>89</v>
      </c>
      <c r="C56" s="24">
        <v>2</v>
      </c>
      <c r="D56" s="24">
        <v>7227</v>
      </c>
      <c r="E56" s="6">
        <v>26</v>
      </c>
      <c r="F56" s="6">
        <f>IF(B56="MAL",E56,IF(E56&gt;=11,E56+variables!$B$1,11))</f>
        <v>27</v>
      </c>
      <c r="G56" s="38">
        <f t="shared" ref="G56:G63" si="155">$BS56/F56</f>
        <v>0.18518518518518517</v>
      </c>
      <c r="H56" s="149">
        <v>5</v>
      </c>
      <c r="I56" s="156">
        <f t="shared" si="0"/>
        <v>5</v>
      </c>
      <c r="J56" s="164"/>
      <c r="K56" s="16">
        <v>2017</v>
      </c>
      <c r="L56" s="16">
        <v>2017</v>
      </c>
      <c r="M56" s="16"/>
      <c r="N56" s="16"/>
      <c r="O56" s="16"/>
      <c r="P56" s="149">
        <f>SUM(M56:O56)+H56</f>
        <v>5</v>
      </c>
      <c r="Q56" s="16"/>
      <c r="R56" s="16"/>
      <c r="S56" s="16"/>
      <c r="T56" s="16"/>
      <c r="U56" s="6">
        <f t="shared" si="144"/>
        <v>5</v>
      </c>
      <c r="V56" s="16"/>
      <c r="W56" s="16"/>
      <c r="X56" s="16"/>
      <c r="Y56" s="16"/>
      <c r="Z56" s="6">
        <f t="shared" si="145"/>
        <v>5</v>
      </c>
      <c r="AA56" s="16"/>
      <c r="AB56" s="16"/>
      <c r="AC56" s="16"/>
      <c r="AD56" s="16"/>
      <c r="AE56" s="6">
        <f t="shared" si="146"/>
        <v>5</v>
      </c>
      <c r="AF56" s="16"/>
      <c r="AG56" s="16"/>
      <c r="AH56" s="16"/>
      <c r="AI56" s="16"/>
      <c r="AJ56" s="6">
        <f t="shared" si="147"/>
        <v>5</v>
      </c>
      <c r="AK56" s="16"/>
      <c r="AL56" s="16"/>
      <c r="AM56" s="16"/>
      <c r="AN56" s="16"/>
      <c r="AO56" s="6">
        <f t="shared" si="148"/>
        <v>5</v>
      </c>
      <c r="AP56" s="16"/>
      <c r="AQ56" s="16"/>
      <c r="AR56" s="16"/>
      <c r="AS56" s="16"/>
      <c r="AT56" s="6">
        <f t="shared" si="149"/>
        <v>5</v>
      </c>
      <c r="AU56" s="16"/>
      <c r="AV56" s="16"/>
      <c r="AW56" s="16"/>
      <c r="AX56" s="16"/>
      <c r="AY56" s="6">
        <f t="shared" si="150"/>
        <v>5</v>
      </c>
      <c r="AZ56" s="16"/>
      <c r="BA56" s="16"/>
      <c r="BB56" s="16"/>
      <c r="BC56" s="16"/>
      <c r="BD56" s="6">
        <f t="shared" si="151"/>
        <v>5</v>
      </c>
      <c r="BE56" s="16"/>
      <c r="BF56" s="16"/>
      <c r="BG56" s="16"/>
      <c r="BH56" s="16"/>
      <c r="BI56" s="6">
        <f t="shared" si="152"/>
        <v>5</v>
      </c>
      <c r="BJ56" s="16"/>
      <c r="BK56" s="16"/>
      <c r="BL56" s="16"/>
      <c r="BM56" s="16"/>
      <c r="BN56" s="6">
        <f t="shared" si="153"/>
        <v>5</v>
      </c>
      <c r="BO56" s="16"/>
      <c r="BP56" s="16"/>
      <c r="BQ56" s="16"/>
      <c r="BR56" s="16"/>
      <c r="BS56" s="6">
        <f t="shared" si="154"/>
        <v>5</v>
      </c>
    </row>
    <row r="57" spans="1:71" s="39" customFormat="1" x14ac:dyDescent="0.25">
      <c r="A57" s="37"/>
      <c r="B57" s="44" t="s">
        <v>308</v>
      </c>
      <c r="C57" s="40">
        <v>32</v>
      </c>
      <c r="D57" s="40">
        <v>7290</v>
      </c>
      <c r="E57" s="41">
        <v>26</v>
      </c>
      <c r="F57" s="6">
        <f>IF(B57="MAL",E57,IF(E57&gt;=11,E57+variables!$B$1,11))</f>
        <v>27</v>
      </c>
      <c r="G57" s="38">
        <f t="shared" si="155"/>
        <v>0.37037037037037035</v>
      </c>
      <c r="H57" s="149">
        <v>10</v>
      </c>
      <c r="I57" s="156">
        <f t="shared" si="0"/>
        <v>10</v>
      </c>
      <c r="J57" s="164"/>
      <c r="K57" s="16">
        <v>2017</v>
      </c>
      <c r="L57" s="16">
        <v>2017</v>
      </c>
      <c r="M57" s="16"/>
      <c r="N57" s="16"/>
      <c r="O57" s="16"/>
      <c r="P57" s="149">
        <f t="shared" ref="P57:P63" si="156">SUM(M57:O57)+H57</f>
        <v>10</v>
      </c>
      <c r="Q57" s="55"/>
      <c r="R57" s="16"/>
      <c r="S57" s="16"/>
      <c r="T57" s="16"/>
      <c r="U57" s="6">
        <f t="shared" si="144"/>
        <v>10</v>
      </c>
      <c r="V57" s="16"/>
      <c r="W57" s="16"/>
      <c r="X57" s="16"/>
      <c r="Y57" s="16"/>
      <c r="Z57" s="6">
        <f t="shared" si="145"/>
        <v>10</v>
      </c>
      <c r="AA57" s="16"/>
      <c r="AB57" s="16"/>
      <c r="AC57" s="16"/>
      <c r="AD57" s="16"/>
      <c r="AE57" s="6">
        <f t="shared" si="146"/>
        <v>10</v>
      </c>
      <c r="AF57" s="16"/>
      <c r="AG57" s="16"/>
      <c r="AH57" s="16"/>
      <c r="AI57" s="16"/>
      <c r="AJ57" s="6">
        <f t="shared" si="147"/>
        <v>10</v>
      </c>
      <c r="AK57" s="16"/>
      <c r="AL57" s="16"/>
      <c r="AM57" s="16"/>
      <c r="AN57" s="16"/>
      <c r="AO57" s="6">
        <f t="shared" si="148"/>
        <v>10</v>
      </c>
      <c r="AP57" s="16"/>
      <c r="AQ57" s="16"/>
      <c r="AR57" s="16"/>
      <c r="AS57" s="16"/>
      <c r="AT57" s="6">
        <f t="shared" si="149"/>
        <v>10</v>
      </c>
      <c r="AU57" s="16"/>
      <c r="AV57" s="16"/>
      <c r="AW57" s="16"/>
      <c r="AX57" s="16"/>
      <c r="AY57" s="6">
        <f t="shared" si="150"/>
        <v>10</v>
      </c>
      <c r="AZ57" s="16"/>
      <c r="BA57" s="16"/>
      <c r="BB57" s="16"/>
      <c r="BC57" s="16"/>
      <c r="BD57" s="6">
        <f t="shared" si="151"/>
        <v>10</v>
      </c>
      <c r="BE57" s="16"/>
      <c r="BF57" s="16"/>
      <c r="BG57" s="16"/>
      <c r="BH57" s="16"/>
      <c r="BI57" s="6">
        <f t="shared" si="152"/>
        <v>10</v>
      </c>
      <c r="BJ57" s="16"/>
      <c r="BK57" s="16"/>
      <c r="BL57" s="16"/>
      <c r="BM57" s="16"/>
      <c r="BN57" s="6">
        <f t="shared" si="153"/>
        <v>10</v>
      </c>
      <c r="BO57" s="16"/>
      <c r="BP57" s="16"/>
      <c r="BQ57" s="16"/>
      <c r="BR57" s="16"/>
      <c r="BS57" s="6">
        <f t="shared" si="154"/>
        <v>10</v>
      </c>
    </row>
    <row r="58" spans="1:71" s="39" customFormat="1" x14ac:dyDescent="0.25">
      <c r="A58" s="37"/>
      <c r="B58" s="31" t="s">
        <v>337</v>
      </c>
      <c r="C58" s="24">
        <v>35</v>
      </c>
      <c r="D58" s="24">
        <v>901</v>
      </c>
      <c r="E58" s="6">
        <v>25</v>
      </c>
      <c r="F58" s="6">
        <f>IF(B58="MAL",E58,IF(E58&gt;=11,E58+variables!$B$1,11))</f>
        <v>26</v>
      </c>
      <c r="G58" s="38">
        <f t="shared" si="155"/>
        <v>0.46153846153846156</v>
      </c>
      <c r="H58" s="149">
        <v>12</v>
      </c>
      <c r="I58" s="156">
        <f t="shared" si="0"/>
        <v>12</v>
      </c>
      <c r="J58" s="164"/>
      <c r="K58" s="16">
        <v>2017</v>
      </c>
      <c r="L58" s="16">
        <v>2017</v>
      </c>
      <c r="M58" s="45"/>
      <c r="N58" s="45"/>
      <c r="O58" s="45"/>
      <c r="P58" s="149">
        <f t="shared" si="156"/>
        <v>12</v>
      </c>
      <c r="Q58" s="16"/>
      <c r="R58" s="16"/>
      <c r="S58" s="16"/>
      <c r="T58" s="16"/>
      <c r="U58" s="6">
        <f t="shared" si="144"/>
        <v>12</v>
      </c>
      <c r="V58" s="16"/>
      <c r="W58" s="16"/>
      <c r="X58" s="16"/>
      <c r="Y58" s="16"/>
      <c r="Z58" s="6">
        <f t="shared" si="145"/>
        <v>12</v>
      </c>
      <c r="AA58" s="16"/>
      <c r="AB58" s="16"/>
      <c r="AC58" s="16"/>
      <c r="AD58" s="16"/>
      <c r="AE58" s="6">
        <f t="shared" si="146"/>
        <v>12</v>
      </c>
      <c r="AF58" s="16"/>
      <c r="AG58" s="16"/>
      <c r="AH58" s="16"/>
      <c r="AI58" s="16"/>
      <c r="AJ58" s="6">
        <f t="shared" si="147"/>
        <v>12</v>
      </c>
      <c r="AK58" s="16"/>
      <c r="AL58" s="16"/>
      <c r="AM58" s="16"/>
      <c r="AN58" s="16"/>
      <c r="AO58" s="6">
        <f t="shared" si="148"/>
        <v>12</v>
      </c>
      <c r="AP58" s="16"/>
      <c r="AQ58" s="16"/>
      <c r="AR58" s="16"/>
      <c r="AS58" s="16"/>
      <c r="AT58" s="6">
        <f t="shared" si="149"/>
        <v>12</v>
      </c>
      <c r="AU58" s="16"/>
      <c r="AV58" s="16"/>
      <c r="AW58" s="16"/>
      <c r="AX58" s="16"/>
      <c r="AY58" s="6">
        <f t="shared" si="150"/>
        <v>12</v>
      </c>
      <c r="AZ58" s="16"/>
      <c r="BA58" s="16"/>
      <c r="BB58" s="16"/>
      <c r="BC58" s="16"/>
      <c r="BD58" s="6">
        <f t="shared" si="151"/>
        <v>12</v>
      </c>
      <c r="BE58" s="16"/>
      <c r="BF58" s="16"/>
      <c r="BG58" s="16"/>
      <c r="BH58" s="16"/>
      <c r="BI58" s="6">
        <f t="shared" si="152"/>
        <v>12</v>
      </c>
      <c r="BJ58" s="16"/>
      <c r="BK58" s="16"/>
      <c r="BL58" s="16"/>
      <c r="BM58" s="16"/>
      <c r="BN58" s="6">
        <f t="shared" si="153"/>
        <v>12</v>
      </c>
      <c r="BO58" s="16"/>
      <c r="BP58" s="16"/>
      <c r="BQ58" s="16"/>
      <c r="BR58" s="16"/>
      <c r="BS58" s="6">
        <f t="shared" si="154"/>
        <v>12</v>
      </c>
    </row>
    <row r="59" spans="1:71" s="39" customFormat="1" x14ac:dyDescent="0.25">
      <c r="A59" s="37"/>
      <c r="B59" s="6" t="s">
        <v>24</v>
      </c>
      <c r="C59" s="24">
        <v>42</v>
      </c>
      <c r="D59" s="24">
        <v>1896</v>
      </c>
      <c r="E59" s="6">
        <v>40</v>
      </c>
      <c r="F59" s="6">
        <f>IF(B59="MAL",E59,IF(E59&gt;=11,E59+variables!$B$1,11))</f>
        <v>41</v>
      </c>
      <c r="G59" s="38">
        <f t="shared" si="155"/>
        <v>0.85365853658536583</v>
      </c>
      <c r="H59" s="149">
        <v>35</v>
      </c>
      <c r="I59" s="156">
        <f t="shared" si="0"/>
        <v>35</v>
      </c>
      <c r="J59" s="164"/>
      <c r="K59" s="16">
        <v>2017</v>
      </c>
      <c r="L59" s="16">
        <v>2017</v>
      </c>
      <c r="M59" s="16"/>
      <c r="N59" s="16"/>
      <c r="O59" s="16"/>
      <c r="P59" s="149">
        <f t="shared" si="156"/>
        <v>35</v>
      </c>
      <c r="Q59" s="16"/>
      <c r="R59" s="16"/>
      <c r="S59" s="16"/>
      <c r="T59" s="16"/>
      <c r="U59" s="6">
        <f t="shared" si="144"/>
        <v>35</v>
      </c>
      <c r="V59" s="16"/>
      <c r="W59" s="16"/>
      <c r="X59" s="16"/>
      <c r="Y59" s="16"/>
      <c r="Z59" s="6">
        <f t="shared" si="145"/>
        <v>35</v>
      </c>
      <c r="AA59" s="16"/>
      <c r="AB59" s="16"/>
      <c r="AC59" s="16"/>
      <c r="AD59" s="16"/>
      <c r="AE59" s="6">
        <f t="shared" si="146"/>
        <v>35</v>
      </c>
      <c r="AF59" s="16"/>
      <c r="AG59" s="16"/>
      <c r="AH59" s="16"/>
      <c r="AI59" s="16"/>
      <c r="AJ59" s="6">
        <f t="shared" si="147"/>
        <v>35</v>
      </c>
      <c r="AK59" s="16"/>
      <c r="AL59" s="16"/>
      <c r="AM59" s="16"/>
      <c r="AN59" s="16"/>
      <c r="AO59" s="6">
        <f t="shared" si="148"/>
        <v>35</v>
      </c>
      <c r="AP59" s="16"/>
      <c r="AQ59" s="16"/>
      <c r="AR59" s="16"/>
      <c r="AS59" s="16"/>
      <c r="AT59" s="6">
        <f t="shared" si="149"/>
        <v>35</v>
      </c>
      <c r="AU59" s="16"/>
      <c r="AV59" s="16"/>
      <c r="AW59" s="16"/>
      <c r="AX59" s="16"/>
      <c r="AY59" s="6">
        <f t="shared" si="150"/>
        <v>35</v>
      </c>
      <c r="AZ59" s="16"/>
      <c r="BA59" s="16"/>
      <c r="BB59" s="16"/>
      <c r="BC59" s="16"/>
      <c r="BD59" s="6">
        <f t="shared" si="151"/>
        <v>35</v>
      </c>
      <c r="BE59" s="16"/>
      <c r="BF59" s="16"/>
      <c r="BG59" s="16"/>
      <c r="BH59" s="16"/>
      <c r="BI59" s="6">
        <f t="shared" si="152"/>
        <v>35</v>
      </c>
      <c r="BJ59" s="16"/>
      <c r="BK59" s="16"/>
      <c r="BL59" s="16"/>
      <c r="BM59" s="16"/>
      <c r="BN59" s="6">
        <f t="shared" si="153"/>
        <v>35</v>
      </c>
      <c r="BO59" s="16"/>
      <c r="BP59" s="16"/>
      <c r="BQ59" s="16"/>
      <c r="BR59" s="16"/>
      <c r="BS59" s="6">
        <f t="shared" si="154"/>
        <v>35</v>
      </c>
    </row>
    <row r="60" spans="1:71" s="39" customFormat="1" x14ac:dyDescent="0.25">
      <c r="A60" s="37"/>
      <c r="B60" s="6" t="s">
        <v>402</v>
      </c>
      <c r="C60" s="24">
        <v>45</v>
      </c>
      <c r="D60" s="24">
        <v>8823</v>
      </c>
      <c r="E60" s="27">
        <v>11</v>
      </c>
      <c r="F60" s="6">
        <f>IF(B60="MAL",E60,IF(E60&gt;=11,E60+variables!$B$1,11))</f>
        <v>12</v>
      </c>
      <c r="G60" s="38">
        <f t="shared" si="155"/>
        <v>0.91666666666666663</v>
      </c>
      <c r="H60" s="149">
        <v>2</v>
      </c>
      <c r="I60" s="156">
        <f t="shared" si="0"/>
        <v>2</v>
      </c>
      <c r="J60" s="164"/>
      <c r="K60" s="16">
        <v>2017</v>
      </c>
      <c r="L60" s="16">
        <v>2017</v>
      </c>
      <c r="M60" s="45"/>
      <c r="N60" s="45"/>
      <c r="O60" s="45">
        <v>9</v>
      </c>
      <c r="P60" s="149">
        <f t="shared" si="156"/>
        <v>11</v>
      </c>
      <c r="Q60" s="16"/>
      <c r="R60" s="16"/>
      <c r="S60" s="16"/>
      <c r="T60" s="16"/>
      <c r="U60" s="6">
        <f t="shared" si="144"/>
        <v>11</v>
      </c>
      <c r="V60" s="16"/>
      <c r="W60" s="16"/>
      <c r="X60" s="16"/>
      <c r="Y60" s="16"/>
      <c r="Z60" s="6">
        <f t="shared" si="145"/>
        <v>11</v>
      </c>
      <c r="AA60" s="16"/>
      <c r="AB60" s="16"/>
      <c r="AC60" s="16"/>
      <c r="AD60" s="16"/>
      <c r="AE60" s="6">
        <f t="shared" si="146"/>
        <v>11</v>
      </c>
      <c r="AF60" s="16"/>
      <c r="AG60" s="16"/>
      <c r="AH60" s="16"/>
      <c r="AI60" s="16"/>
      <c r="AJ60" s="6">
        <f t="shared" si="147"/>
        <v>11</v>
      </c>
      <c r="AK60" s="16"/>
      <c r="AL60" s="16"/>
      <c r="AM60" s="16"/>
      <c r="AN60" s="16"/>
      <c r="AO60" s="6">
        <f t="shared" si="148"/>
        <v>11</v>
      </c>
      <c r="AP60" s="16"/>
      <c r="AQ60" s="16"/>
      <c r="AR60" s="16"/>
      <c r="AS60" s="16"/>
      <c r="AT60" s="6">
        <f t="shared" si="149"/>
        <v>11</v>
      </c>
      <c r="AU60" s="16"/>
      <c r="AV60" s="16"/>
      <c r="AW60" s="16"/>
      <c r="AX60" s="16"/>
      <c r="AY60" s="6">
        <f t="shared" si="150"/>
        <v>11</v>
      </c>
      <c r="AZ60" s="16"/>
      <c r="BA60" s="16"/>
      <c r="BB60" s="16"/>
      <c r="BC60" s="16"/>
      <c r="BD60" s="6">
        <f t="shared" si="151"/>
        <v>11</v>
      </c>
      <c r="BE60" s="16"/>
      <c r="BF60" s="16"/>
      <c r="BG60" s="16"/>
      <c r="BH60" s="16"/>
      <c r="BI60" s="6">
        <f t="shared" si="152"/>
        <v>11</v>
      </c>
      <c r="BJ60" s="16"/>
      <c r="BK60" s="16"/>
      <c r="BL60" s="16"/>
      <c r="BM60" s="16"/>
      <c r="BN60" s="6">
        <f t="shared" si="153"/>
        <v>11</v>
      </c>
      <c r="BO60" s="16"/>
      <c r="BP60" s="16"/>
      <c r="BQ60" s="16"/>
      <c r="BR60" s="16"/>
      <c r="BS60" s="6">
        <f t="shared" si="154"/>
        <v>11</v>
      </c>
    </row>
    <row r="61" spans="1:71" s="191" customFormat="1" x14ac:dyDescent="0.25">
      <c r="A61" s="184"/>
      <c r="B61" s="147" t="s">
        <v>168</v>
      </c>
      <c r="C61" s="185">
        <v>54</v>
      </c>
      <c r="D61" s="185">
        <v>463</v>
      </c>
      <c r="E61" s="147">
        <v>14</v>
      </c>
      <c r="F61" s="147">
        <f>IF(B61="MAL",E61,IF(E61&gt;=11,E61+variables!$B$1,11))</f>
        <v>15</v>
      </c>
      <c r="G61" s="187">
        <f t="shared" si="155"/>
        <v>2.4666666666666668</v>
      </c>
      <c r="H61" s="150">
        <v>14</v>
      </c>
      <c r="I61" s="188">
        <f t="shared" si="0"/>
        <v>15</v>
      </c>
      <c r="J61" s="189">
        <v>1</v>
      </c>
      <c r="K61" s="190">
        <v>2017</v>
      </c>
      <c r="L61" s="190">
        <v>2017</v>
      </c>
      <c r="M61" s="190">
        <v>2</v>
      </c>
      <c r="N61" s="190"/>
      <c r="O61" s="190">
        <v>21</v>
      </c>
      <c r="P61" s="150">
        <f t="shared" si="156"/>
        <v>37</v>
      </c>
      <c r="Q61" s="190"/>
      <c r="R61" s="190"/>
      <c r="S61" s="190"/>
      <c r="T61" s="190"/>
      <c r="U61" s="147">
        <f t="shared" si="144"/>
        <v>37</v>
      </c>
      <c r="V61" s="190"/>
      <c r="W61" s="190"/>
      <c r="X61" s="190"/>
      <c r="Y61" s="190"/>
      <c r="Z61" s="147">
        <f t="shared" si="145"/>
        <v>37</v>
      </c>
      <c r="AA61" s="190"/>
      <c r="AB61" s="190"/>
      <c r="AC61" s="190"/>
      <c r="AD61" s="190"/>
      <c r="AE61" s="147">
        <f t="shared" si="146"/>
        <v>37</v>
      </c>
      <c r="AF61" s="190"/>
      <c r="AG61" s="190"/>
      <c r="AH61" s="190"/>
      <c r="AI61" s="190"/>
      <c r="AJ61" s="147">
        <f t="shared" si="147"/>
        <v>37</v>
      </c>
      <c r="AK61" s="190"/>
      <c r="AL61" s="190"/>
      <c r="AM61" s="190"/>
      <c r="AN61" s="190"/>
      <c r="AO61" s="147">
        <f t="shared" si="148"/>
        <v>37</v>
      </c>
      <c r="AP61" s="190"/>
      <c r="AQ61" s="190"/>
      <c r="AR61" s="190"/>
      <c r="AS61" s="190"/>
      <c r="AT61" s="147">
        <f t="shared" si="149"/>
        <v>37</v>
      </c>
      <c r="AU61" s="190"/>
      <c r="AV61" s="190"/>
      <c r="AW61" s="190"/>
      <c r="AX61" s="190"/>
      <c r="AY61" s="147">
        <f t="shared" si="150"/>
        <v>37</v>
      </c>
      <c r="AZ61" s="190"/>
      <c r="BA61" s="190"/>
      <c r="BB61" s="190"/>
      <c r="BC61" s="190"/>
      <c r="BD61" s="147">
        <f t="shared" si="151"/>
        <v>37</v>
      </c>
      <c r="BE61" s="190"/>
      <c r="BF61" s="190"/>
      <c r="BG61" s="190"/>
      <c r="BH61" s="190"/>
      <c r="BI61" s="147">
        <f t="shared" si="152"/>
        <v>37</v>
      </c>
      <c r="BJ61" s="190"/>
      <c r="BK61" s="190"/>
      <c r="BL61" s="190"/>
      <c r="BM61" s="190"/>
      <c r="BN61" s="147">
        <f t="shared" si="153"/>
        <v>37</v>
      </c>
      <c r="BO61" s="190"/>
      <c r="BP61" s="190"/>
      <c r="BQ61" s="190"/>
      <c r="BR61" s="190"/>
      <c r="BS61" s="147">
        <f t="shared" si="154"/>
        <v>37</v>
      </c>
    </row>
    <row r="62" spans="1:71" s="39" customFormat="1" x14ac:dyDescent="0.25">
      <c r="A62" s="37"/>
      <c r="B62" s="44" t="s">
        <v>169</v>
      </c>
      <c r="C62" s="40">
        <v>65</v>
      </c>
      <c r="D62" s="40">
        <v>2937</v>
      </c>
      <c r="E62" s="41">
        <v>24</v>
      </c>
      <c r="F62" s="6">
        <f>IF(B62="MAL",E62,IF(E62&gt;=11,E62+variables!$B$1,11))</f>
        <v>25</v>
      </c>
      <c r="G62" s="38">
        <f t="shared" si="155"/>
        <v>0.16</v>
      </c>
      <c r="H62" s="149">
        <v>4</v>
      </c>
      <c r="I62" s="156">
        <f t="shared" si="0"/>
        <v>4</v>
      </c>
      <c r="J62" s="164"/>
      <c r="K62" s="16">
        <v>2017</v>
      </c>
      <c r="L62" s="16">
        <v>2017</v>
      </c>
      <c r="M62" s="16"/>
      <c r="N62" s="16"/>
      <c r="O62" s="16"/>
      <c r="P62" s="149">
        <f t="shared" si="156"/>
        <v>4</v>
      </c>
      <c r="Q62" s="55"/>
      <c r="R62" s="16"/>
      <c r="S62" s="16"/>
      <c r="T62" s="16"/>
      <c r="U62" s="6">
        <f t="shared" si="144"/>
        <v>4</v>
      </c>
      <c r="V62" s="16"/>
      <c r="W62" s="16"/>
      <c r="X62" s="16"/>
      <c r="Y62" s="16"/>
      <c r="Z62" s="6">
        <f t="shared" si="145"/>
        <v>4</v>
      </c>
      <c r="AA62" s="16"/>
      <c r="AB62" s="16"/>
      <c r="AC62" s="16"/>
      <c r="AD62" s="16"/>
      <c r="AE62" s="6">
        <f t="shared" si="146"/>
        <v>4</v>
      </c>
      <c r="AF62" s="16"/>
      <c r="AG62" s="16"/>
      <c r="AH62" s="16"/>
      <c r="AI62" s="16"/>
      <c r="AJ62" s="6">
        <f t="shared" si="147"/>
        <v>4</v>
      </c>
      <c r="AK62" s="16"/>
      <c r="AL62" s="16"/>
      <c r="AM62" s="16"/>
      <c r="AN62" s="16"/>
      <c r="AO62" s="6">
        <f t="shared" si="148"/>
        <v>4</v>
      </c>
      <c r="AP62" s="16"/>
      <c r="AQ62" s="16"/>
      <c r="AR62" s="16"/>
      <c r="AS62" s="16"/>
      <c r="AT62" s="6">
        <f t="shared" si="149"/>
        <v>4</v>
      </c>
      <c r="AU62" s="16"/>
      <c r="AV62" s="16"/>
      <c r="AW62" s="16"/>
      <c r="AX62" s="16"/>
      <c r="AY62" s="6">
        <f t="shared" si="150"/>
        <v>4</v>
      </c>
      <c r="AZ62" s="16"/>
      <c r="BA62" s="16"/>
      <c r="BB62" s="16"/>
      <c r="BC62" s="16"/>
      <c r="BD62" s="6">
        <f t="shared" si="151"/>
        <v>4</v>
      </c>
      <c r="BE62" s="16"/>
      <c r="BF62" s="16"/>
      <c r="BG62" s="16"/>
      <c r="BH62" s="16"/>
      <c r="BI62" s="6">
        <f t="shared" si="152"/>
        <v>4</v>
      </c>
      <c r="BJ62" s="16"/>
      <c r="BK62" s="16"/>
      <c r="BL62" s="16"/>
      <c r="BM62" s="16"/>
      <c r="BN62" s="6">
        <f t="shared" si="153"/>
        <v>4</v>
      </c>
      <c r="BO62" s="16"/>
      <c r="BP62" s="16"/>
      <c r="BQ62" s="16"/>
      <c r="BR62" s="16"/>
      <c r="BS62" s="6">
        <f t="shared" si="154"/>
        <v>4</v>
      </c>
    </row>
    <row r="63" spans="1:71" s="39" customFormat="1" x14ac:dyDescent="0.25">
      <c r="A63" s="37"/>
      <c r="B63" s="6" t="s">
        <v>170</v>
      </c>
      <c r="C63" s="24">
        <v>69</v>
      </c>
      <c r="D63" s="24">
        <v>2770</v>
      </c>
      <c r="E63" s="6">
        <v>26</v>
      </c>
      <c r="F63" s="6">
        <f>IF(B63="MAL",E63,IF(E63&gt;=11,E63+variables!$B$1,11))</f>
        <v>27</v>
      </c>
      <c r="G63" s="38">
        <f t="shared" si="155"/>
        <v>0.66666666666666663</v>
      </c>
      <c r="H63" s="149">
        <v>18</v>
      </c>
      <c r="I63" s="156">
        <f t="shared" si="0"/>
        <v>18</v>
      </c>
      <c r="J63" s="164"/>
      <c r="K63" s="16">
        <v>2017</v>
      </c>
      <c r="L63" s="16">
        <v>2017</v>
      </c>
      <c r="M63" s="16"/>
      <c r="N63" s="16"/>
      <c r="O63" s="16"/>
      <c r="P63" s="149">
        <f t="shared" si="156"/>
        <v>18</v>
      </c>
      <c r="Q63" s="16"/>
      <c r="R63" s="16"/>
      <c r="S63" s="16"/>
      <c r="T63" s="16"/>
      <c r="U63" s="6">
        <f t="shared" si="144"/>
        <v>18</v>
      </c>
      <c r="V63" s="16"/>
      <c r="W63" s="16"/>
      <c r="X63" s="16"/>
      <c r="Y63" s="16"/>
      <c r="Z63" s="6">
        <f t="shared" si="145"/>
        <v>18</v>
      </c>
      <c r="AA63" s="16"/>
      <c r="AB63" s="16"/>
      <c r="AC63" s="16"/>
      <c r="AD63" s="16"/>
      <c r="AE63" s="6">
        <f t="shared" si="146"/>
        <v>18</v>
      </c>
      <c r="AF63" s="16"/>
      <c r="AG63" s="16"/>
      <c r="AH63" s="16"/>
      <c r="AI63" s="16"/>
      <c r="AJ63" s="6">
        <f t="shared" si="147"/>
        <v>18</v>
      </c>
      <c r="AK63" s="16"/>
      <c r="AL63" s="16"/>
      <c r="AM63" s="16"/>
      <c r="AN63" s="16"/>
      <c r="AO63" s="6">
        <f t="shared" si="148"/>
        <v>18</v>
      </c>
      <c r="AP63" s="16"/>
      <c r="AQ63" s="16"/>
      <c r="AR63" s="16"/>
      <c r="AS63" s="16"/>
      <c r="AT63" s="6">
        <f t="shared" si="149"/>
        <v>18</v>
      </c>
      <c r="AU63" s="16"/>
      <c r="AV63" s="16"/>
      <c r="AW63" s="16"/>
      <c r="AX63" s="16"/>
      <c r="AY63" s="6">
        <f t="shared" si="150"/>
        <v>18</v>
      </c>
      <c r="AZ63" s="16"/>
      <c r="BA63" s="16"/>
      <c r="BB63" s="16"/>
      <c r="BC63" s="16"/>
      <c r="BD63" s="6">
        <f t="shared" si="151"/>
        <v>18</v>
      </c>
      <c r="BE63" s="16"/>
      <c r="BF63" s="16"/>
      <c r="BG63" s="16"/>
      <c r="BH63" s="16"/>
      <c r="BI63" s="6">
        <f t="shared" si="152"/>
        <v>18</v>
      </c>
      <c r="BJ63" s="16"/>
      <c r="BK63" s="16"/>
      <c r="BL63" s="16"/>
      <c r="BM63" s="16"/>
      <c r="BN63" s="6">
        <f t="shared" si="153"/>
        <v>18</v>
      </c>
      <c r="BO63" s="16"/>
      <c r="BP63" s="16"/>
      <c r="BQ63" s="16"/>
      <c r="BR63" s="16"/>
      <c r="BS63" s="6">
        <f t="shared" si="154"/>
        <v>18</v>
      </c>
    </row>
    <row r="64" spans="1:71" s="39" customFormat="1" x14ac:dyDescent="0.25">
      <c r="A64" s="59"/>
      <c r="B64" s="59"/>
      <c r="C64" s="59"/>
      <c r="D64" s="59"/>
      <c r="E64" s="59"/>
      <c r="F64" s="59"/>
      <c r="G64" s="59"/>
      <c r="H64" s="156"/>
      <c r="I64" s="156"/>
      <c r="J64" s="156"/>
      <c r="K64" s="59"/>
      <c r="L64" s="59"/>
      <c r="M64" s="156">
        <f t="shared" ref="M64:AR64" si="157">SUM(M55:M63)</f>
        <v>2</v>
      </c>
      <c r="N64" s="156">
        <f t="shared" si="157"/>
        <v>0</v>
      </c>
      <c r="O64" s="156">
        <f t="shared" si="157"/>
        <v>30</v>
      </c>
      <c r="P64" s="156">
        <f t="shared" si="157"/>
        <v>185</v>
      </c>
      <c r="Q64" s="156">
        <f t="shared" si="157"/>
        <v>0</v>
      </c>
      <c r="R64" s="156">
        <f t="shared" si="157"/>
        <v>0</v>
      </c>
      <c r="S64" s="156">
        <f t="shared" si="157"/>
        <v>0</v>
      </c>
      <c r="T64" s="156">
        <f t="shared" si="157"/>
        <v>0</v>
      </c>
      <c r="U64" s="156">
        <f t="shared" si="157"/>
        <v>185</v>
      </c>
      <c r="V64" s="156">
        <f t="shared" si="157"/>
        <v>0</v>
      </c>
      <c r="W64" s="156">
        <f t="shared" si="157"/>
        <v>0</v>
      </c>
      <c r="X64" s="156">
        <f t="shared" si="157"/>
        <v>0</v>
      </c>
      <c r="Y64" s="156">
        <f t="shared" si="157"/>
        <v>0</v>
      </c>
      <c r="Z64" s="156">
        <f t="shared" si="157"/>
        <v>185</v>
      </c>
      <c r="AA64" s="156">
        <f t="shared" si="157"/>
        <v>0</v>
      </c>
      <c r="AB64" s="156">
        <f t="shared" si="157"/>
        <v>0</v>
      </c>
      <c r="AC64" s="156">
        <f t="shared" si="157"/>
        <v>0</v>
      </c>
      <c r="AD64" s="156">
        <f t="shared" si="157"/>
        <v>0</v>
      </c>
      <c r="AE64" s="156">
        <f t="shared" si="157"/>
        <v>185</v>
      </c>
      <c r="AF64" s="156">
        <f t="shared" si="157"/>
        <v>0</v>
      </c>
      <c r="AG64" s="156">
        <f t="shared" si="157"/>
        <v>0</v>
      </c>
      <c r="AH64" s="156">
        <f t="shared" si="157"/>
        <v>0</v>
      </c>
      <c r="AI64" s="156">
        <f t="shared" si="157"/>
        <v>0</v>
      </c>
      <c r="AJ64" s="156">
        <f t="shared" si="157"/>
        <v>185</v>
      </c>
      <c r="AK64" s="156">
        <f t="shared" si="157"/>
        <v>0</v>
      </c>
      <c r="AL64" s="156">
        <f t="shared" si="157"/>
        <v>0</v>
      </c>
      <c r="AM64" s="156">
        <f t="shared" si="157"/>
        <v>0</v>
      </c>
      <c r="AN64" s="156">
        <f t="shared" si="157"/>
        <v>0</v>
      </c>
      <c r="AO64" s="156">
        <f t="shared" si="157"/>
        <v>185</v>
      </c>
      <c r="AP64" s="156">
        <f t="shared" si="157"/>
        <v>0</v>
      </c>
      <c r="AQ64" s="156">
        <f t="shared" si="157"/>
        <v>0</v>
      </c>
      <c r="AR64" s="156">
        <f t="shared" si="157"/>
        <v>0</v>
      </c>
      <c r="AS64" s="156">
        <f t="shared" ref="AS64:BS64" si="158">SUM(AS55:AS63)</f>
        <v>0</v>
      </c>
      <c r="AT64" s="156">
        <f t="shared" si="158"/>
        <v>185</v>
      </c>
      <c r="AU64" s="156">
        <f t="shared" si="158"/>
        <v>0</v>
      </c>
      <c r="AV64" s="156">
        <f t="shared" si="158"/>
        <v>0</v>
      </c>
      <c r="AW64" s="156">
        <f t="shared" si="158"/>
        <v>0</v>
      </c>
      <c r="AX64" s="156">
        <f t="shared" si="158"/>
        <v>0</v>
      </c>
      <c r="AY64" s="156">
        <f t="shared" si="158"/>
        <v>185</v>
      </c>
      <c r="AZ64" s="156">
        <f t="shared" si="158"/>
        <v>0</v>
      </c>
      <c r="BA64" s="156">
        <f t="shared" si="158"/>
        <v>0</v>
      </c>
      <c r="BB64" s="156">
        <f t="shared" si="158"/>
        <v>0</v>
      </c>
      <c r="BC64" s="156">
        <f t="shared" si="158"/>
        <v>0</v>
      </c>
      <c r="BD64" s="156">
        <f t="shared" si="158"/>
        <v>185</v>
      </c>
      <c r="BE64" s="156">
        <f t="shared" si="158"/>
        <v>0</v>
      </c>
      <c r="BF64" s="156">
        <f t="shared" si="158"/>
        <v>0</v>
      </c>
      <c r="BG64" s="156">
        <f t="shared" si="158"/>
        <v>0</v>
      </c>
      <c r="BH64" s="156">
        <f t="shared" si="158"/>
        <v>0</v>
      </c>
      <c r="BI64" s="156">
        <f t="shared" si="158"/>
        <v>185</v>
      </c>
      <c r="BJ64" s="156">
        <f t="shared" si="158"/>
        <v>0</v>
      </c>
      <c r="BK64" s="156">
        <f t="shared" si="158"/>
        <v>0</v>
      </c>
      <c r="BL64" s="156">
        <f t="shared" si="158"/>
        <v>0</v>
      </c>
      <c r="BM64" s="156">
        <f t="shared" si="158"/>
        <v>0</v>
      </c>
      <c r="BN64" s="156">
        <f t="shared" si="158"/>
        <v>185</v>
      </c>
      <c r="BO64" s="156">
        <f t="shared" si="158"/>
        <v>0</v>
      </c>
      <c r="BP64" s="156">
        <f t="shared" si="158"/>
        <v>0</v>
      </c>
      <c r="BQ64" s="156">
        <f t="shared" si="158"/>
        <v>0</v>
      </c>
      <c r="BR64" s="156">
        <f t="shared" si="158"/>
        <v>0</v>
      </c>
      <c r="BS64" s="156">
        <f t="shared" si="158"/>
        <v>185</v>
      </c>
    </row>
    <row r="65" spans="1:71" s="39" customFormat="1" x14ac:dyDescent="0.25">
      <c r="A65" s="6"/>
      <c r="B65" s="6" t="s">
        <v>299</v>
      </c>
      <c r="C65" s="6">
        <f>COUNT(C56:C63)</f>
        <v>8</v>
      </c>
      <c r="D65" s="6"/>
      <c r="E65" s="6">
        <f>SUM(E55:E63)</f>
        <v>250</v>
      </c>
      <c r="F65" s="6">
        <f>SUM(F55:F63)</f>
        <v>258</v>
      </c>
      <c r="G65" s="38">
        <f>$BS64/F65</f>
        <v>0.71705426356589153</v>
      </c>
      <c r="H65" s="149">
        <f>SUM(H55:H63)</f>
        <v>153</v>
      </c>
      <c r="I65" s="149">
        <f>SUM(I55:I63)</f>
        <v>154</v>
      </c>
      <c r="J65" s="149">
        <f>SUM(J55:J63)</f>
        <v>1</v>
      </c>
      <c r="K65" s="6"/>
      <c r="L65" s="6"/>
      <c r="M65" s="6"/>
      <c r="N65" s="6"/>
      <c r="O65" s="6"/>
      <c r="P65" s="38">
        <f>P64/F65</f>
        <v>0.71705426356589153</v>
      </c>
      <c r="Q65" s="6"/>
      <c r="R65" s="6">
        <f>M64+R64</f>
        <v>2</v>
      </c>
      <c r="S65" s="6">
        <f>N64+S64</f>
        <v>0</v>
      </c>
      <c r="T65" s="6">
        <f>O64+T64</f>
        <v>30</v>
      </c>
      <c r="U65" s="38">
        <f>U64/F65</f>
        <v>0.71705426356589153</v>
      </c>
      <c r="V65" s="6"/>
      <c r="W65" s="6">
        <f>R65+W64</f>
        <v>2</v>
      </c>
      <c r="X65" s="6">
        <f>S65+X64</f>
        <v>0</v>
      </c>
      <c r="Y65" s="6">
        <f>T65+Y64</f>
        <v>30</v>
      </c>
      <c r="Z65" s="38">
        <f>Z64/F65</f>
        <v>0.71705426356589153</v>
      </c>
      <c r="AA65" s="6"/>
      <c r="AB65" s="6">
        <f>W65+AB64</f>
        <v>2</v>
      </c>
      <c r="AC65" s="6">
        <f>X65+AC64</f>
        <v>0</v>
      </c>
      <c r="AD65" s="6">
        <f>Y65+AD64</f>
        <v>30</v>
      </c>
      <c r="AE65" s="38">
        <f>AE64/F65</f>
        <v>0.71705426356589153</v>
      </c>
      <c r="AF65" s="6"/>
      <c r="AG65" s="6">
        <f>AB65+AG64</f>
        <v>2</v>
      </c>
      <c r="AH65" s="6">
        <f>AC65+AH64</f>
        <v>0</v>
      </c>
      <c r="AI65" s="6">
        <f>AD65+AI64</f>
        <v>30</v>
      </c>
      <c r="AJ65" s="38">
        <f>AJ64/F65</f>
        <v>0.71705426356589153</v>
      </c>
      <c r="AK65" s="6"/>
      <c r="AL65" s="6">
        <f>AG65+AL64</f>
        <v>2</v>
      </c>
      <c r="AM65" s="6">
        <f>AH65+AM64</f>
        <v>0</v>
      </c>
      <c r="AN65" s="6">
        <f>AI65+AN64</f>
        <v>30</v>
      </c>
      <c r="AO65" s="38">
        <f>AO64/F65</f>
        <v>0.71705426356589153</v>
      </c>
      <c r="AP65" s="6"/>
      <c r="AQ65" s="6">
        <f>AL65+AQ64</f>
        <v>2</v>
      </c>
      <c r="AR65" s="6">
        <f>AM65+AR64</f>
        <v>0</v>
      </c>
      <c r="AS65" s="6">
        <f>AN65+AS64</f>
        <v>30</v>
      </c>
      <c r="AT65" s="38">
        <f>AT64/F65</f>
        <v>0.71705426356589153</v>
      </c>
      <c r="AU65" s="6"/>
      <c r="AV65" s="6">
        <f>AQ65+AV64</f>
        <v>2</v>
      </c>
      <c r="AW65" s="6">
        <f>AR65+AW64</f>
        <v>0</v>
      </c>
      <c r="AX65" s="6">
        <f>AS65+AX64</f>
        <v>30</v>
      </c>
      <c r="AY65" s="38">
        <f>AY64/F65</f>
        <v>0.71705426356589153</v>
      </c>
      <c r="AZ65" s="6"/>
      <c r="BA65" s="6">
        <f>AV65+BA64</f>
        <v>2</v>
      </c>
      <c r="BB65" s="6">
        <f>AW65+BB64</f>
        <v>0</v>
      </c>
      <c r="BC65" s="6">
        <f>AX65+BC64</f>
        <v>30</v>
      </c>
      <c r="BD65" s="38">
        <f>BD64/F65</f>
        <v>0.71705426356589153</v>
      </c>
      <c r="BE65" s="6"/>
      <c r="BF65" s="6">
        <f>BA65+BF64</f>
        <v>2</v>
      </c>
      <c r="BG65" s="6">
        <f>BB65+BG64</f>
        <v>0</v>
      </c>
      <c r="BH65" s="6">
        <f>BC65+BH64</f>
        <v>30</v>
      </c>
      <c r="BI65" s="38">
        <f>BI64/F65</f>
        <v>0.71705426356589153</v>
      </c>
      <c r="BJ65" s="6"/>
      <c r="BK65" s="6">
        <f>BF65+BK64</f>
        <v>2</v>
      </c>
      <c r="BL65" s="6">
        <f>BG65+BL64</f>
        <v>0</v>
      </c>
      <c r="BM65" s="6">
        <f>BH65+BM64</f>
        <v>30</v>
      </c>
      <c r="BN65" s="38">
        <f>BN64/F65</f>
        <v>0.71705426356589153</v>
      </c>
      <c r="BO65" s="6"/>
      <c r="BP65" s="6">
        <f>BK65+BP64</f>
        <v>2</v>
      </c>
      <c r="BQ65" s="6">
        <f>BL65+BQ64</f>
        <v>0</v>
      </c>
      <c r="BR65" s="6">
        <f>BM65+BR64</f>
        <v>30</v>
      </c>
      <c r="BS65" s="38">
        <f>BS64/F65</f>
        <v>0.71705426356589153</v>
      </c>
    </row>
    <row r="66" spans="1:71" s="39" customFormat="1" x14ac:dyDescent="0.25">
      <c r="H66" s="161"/>
      <c r="I66" s="156"/>
      <c r="J66" s="161"/>
    </row>
    <row r="67" spans="1:71" s="39" customFormat="1" x14ac:dyDescent="0.25">
      <c r="A67" s="37" t="s">
        <v>97</v>
      </c>
      <c r="B67" s="6" t="s">
        <v>142</v>
      </c>
      <c r="C67" s="6"/>
      <c r="D67" s="6"/>
      <c r="E67" s="30">
        <v>74</v>
      </c>
      <c r="F67" s="6">
        <f>IF(B67="MAL",E67,IF(E67&gt;=11,E67+variables!$B$1,11))</f>
        <v>74</v>
      </c>
      <c r="G67" s="38">
        <f>BS67/F67</f>
        <v>0.95945945945945943</v>
      </c>
      <c r="H67" s="149">
        <v>71</v>
      </c>
      <c r="I67" s="156">
        <f t="shared" si="0"/>
        <v>71</v>
      </c>
      <c r="J67" s="164"/>
      <c r="K67" s="16">
        <v>2017</v>
      </c>
      <c r="L67" s="16">
        <v>2017</v>
      </c>
      <c r="M67" s="16"/>
      <c r="N67" s="16"/>
      <c r="O67" s="16"/>
      <c r="P67" s="149">
        <f>+H67</f>
        <v>71</v>
      </c>
      <c r="Q67" s="16"/>
      <c r="R67" s="16"/>
      <c r="S67" s="16"/>
      <c r="T67" s="16"/>
      <c r="U67" s="6">
        <f t="shared" ref="U67:U76" si="159">SUM(P67:T67)</f>
        <v>71</v>
      </c>
      <c r="V67" s="16"/>
      <c r="W67" s="16"/>
      <c r="X67" s="16"/>
      <c r="Y67" s="16"/>
      <c r="Z67" s="6">
        <f t="shared" ref="Z67:Z76" si="160">SUM(U67:Y67)</f>
        <v>71</v>
      </c>
      <c r="AA67" s="16"/>
      <c r="AB67" s="16"/>
      <c r="AC67" s="16"/>
      <c r="AD67" s="16"/>
      <c r="AE67" s="6">
        <f t="shared" ref="AE67:AE76" si="161">SUM(Z67:AD67)</f>
        <v>71</v>
      </c>
      <c r="AF67" s="16"/>
      <c r="AG67" s="16"/>
      <c r="AH67" s="16"/>
      <c r="AI67" s="16"/>
      <c r="AJ67" s="6">
        <f t="shared" ref="AJ67:AJ76" si="162">SUM(AE67:AI67)</f>
        <v>71</v>
      </c>
      <c r="AK67" s="16"/>
      <c r="AL67" s="16"/>
      <c r="AM67" s="16"/>
      <c r="AN67" s="16"/>
      <c r="AO67" s="6">
        <f t="shared" ref="AO67:AO76" si="163">SUM(AJ67:AN67)</f>
        <v>71</v>
      </c>
      <c r="AP67" s="16"/>
      <c r="AQ67" s="16"/>
      <c r="AR67" s="16"/>
      <c r="AS67" s="16"/>
      <c r="AT67" s="6">
        <f t="shared" ref="AT67:AT76" si="164">SUM(AO67:AS67)</f>
        <v>71</v>
      </c>
      <c r="AU67" s="16"/>
      <c r="AV67" s="16"/>
      <c r="AW67" s="16"/>
      <c r="AX67" s="16"/>
      <c r="AY67" s="6">
        <f t="shared" ref="AY67:AY76" si="165">SUM(AT67:AX67)</f>
        <v>71</v>
      </c>
      <c r="AZ67" s="16"/>
      <c r="BA67" s="16"/>
      <c r="BB67" s="16"/>
      <c r="BC67" s="16"/>
      <c r="BD67" s="6">
        <f t="shared" ref="BD67:BD76" si="166">SUM(AY67:BC67)</f>
        <v>71</v>
      </c>
      <c r="BE67" s="16"/>
      <c r="BF67" s="16"/>
      <c r="BG67" s="16"/>
      <c r="BH67" s="16"/>
      <c r="BI67" s="6">
        <f t="shared" ref="BI67:BI76" si="167">SUM(BD67:BH67)</f>
        <v>71</v>
      </c>
      <c r="BJ67" s="16"/>
      <c r="BK67" s="16"/>
      <c r="BL67" s="16"/>
      <c r="BM67" s="16"/>
      <c r="BN67" s="6">
        <f t="shared" ref="BN67:BN76" si="168">SUM(BI67:BM67)</f>
        <v>71</v>
      </c>
      <c r="BO67" s="16"/>
      <c r="BP67" s="16"/>
      <c r="BQ67" s="16"/>
      <c r="BR67" s="16"/>
      <c r="BS67" s="6">
        <f t="shared" ref="BS67:BS76" si="169">SUM(BN67:BR67)</f>
        <v>71</v>
      </c>
    </row>
    <row r="68" spans="1:71" s="39" customFormat="1" x14ac:dyDescent="0.25">
      <c r="A68" s="37"/>
      <c r="B68" s="6" t="s">
        <v>98</v>
      </c>
      <c r="C68" s="24">
        <v>2</v>
      </c>
      <c r="D68" s="24">
        <v>9133</v>
      </c>
      <c r="E68" s="6">
        <v>25</v>
      </c>
      <c r="F68" s="6">
        <f>IF(B68="MAL",E68,IF(E68&gt;=11,E68+variables!$B$1,11))</f>
        <v>26</v>
      </c>
      <c r="G68" s="38">
        <f t="shared" ref="G68:G76" si="170">$BS68/F68</f>
        <v>0.38461538461538464</v>
      </c>
      <c r="H68" s="149">
        <v>10</v>
      </c>
      <c r="I68" s="156">
        <f t="shared" si="0"/>
        <v>10</v>
      </c>
      <c r="J68" s="164"/>
      <c r="K68" s="16">
        <v>2017</v>
      </c>
      <c r="L68" s="16">
        <v>2017</v>
      </c>
      <c r="M68" s="16"/>
      <c r="N68" s="16"/>
      <c r="O68" s="16"/>
      <c r="P68" s="149">
        <f>SUM(M68:O68)+H68</f>
        <v>10</v>
      </c>
      <c r="Q68" s="16"/>
      <c r="R68" s="16"/>
      <c r="S68" s="16"/>
      <c r="T68" s="16"/>
      <c r="U68" s="6">
        <f t="shared" si="159"/>
        <v>10</v>
      </c>
      <c r="V68" s="16"/>
      <c r="W68" s="16"/>
      <c r="X68" s="16"/>
      <c r="Y68" s="16"/>
      <c r="Z68" s="6">
        <f t="shared" si="160"/>
        <v>10</v>
      </c>
      <c r="AA68" s="16"/>
      <c r="AB68" s="16"/>
      <c r="AC68" s="16"/>
      <c r="AD68" s="16"/>
      <c r="AE68" s="6">
        <f t="shared" si="161"/>
        <v>10</v>
      </c>
      <c r="AF68" s="16"/>
      <c r="AG68" s="16"/>
      <c r="AH68" s="16"/>
      <c r="AI68" s="16"/>
      <c r="AJ68" s="6">
        <f t="shared" si="162"/>
        <v>10</v>
      </c>
      <c r="AK68" s="16"/>
      <c r="AL68" s="16"/>
      <c r="AM68" s="16"/>
      <c r="AN68" s="16"/>
      <c r="AO68" s="6">
        <f t="shared" si="163"/>
        <v>10</v>
      </c>
      <c r="AP68" s="16"/>
      <c r="AQ68" s="16"/>
      <c r="AR68" s="16"/>
      <c r="AS68" s="16"/>
      <c r="AT68" s="6">
        <f t="shared" si="164"/>
        <v>10</v>
      </c>
      <c r="AU68" s="16"/>
      <c r="AV68" s="16"/>
      <c r="AW68" s="16"/>
      <c r="AX68" s="16"/>
      <c r="AY68" s="6">
        <f t="shared" si="165"/>
        <v>10</v>
      </c>
      <c r="AZ68" s="16"/>
      <c r="BA68" s="16"/>
      <c r="BB68" s="16"/>
      <c r="BC68" s="16"/>
      <c r="BD68" s="6">
        <f t="shared" si="166"/>
        <v>10</v>
      </c>
      <c r="BE68" s="16"/>
      <c r="BF68" s="16"/>
      <c r="BG68" s="16"/>
      <c r="BH68" s="16"/>
      <c r="BI68" s="6">
        <f t="shared" si="167"/>
        <v>10</v>
      </c>
      <c r="BJ68" s="16"/>
      <c r="BK68" s="16"/>
      <c r="BL68" s="16"/>
      <c r="BM68" s="16"/>
      <c r="BN68" s="6">
        <f t="shared" si="168"/>
        <v>10</v>
      </c>
      <c r="BO68" s="16"/>
      <c r="BP68" s="16"/>
      <c r="BQ68" s="16"/>
      <c r="BR68" s="16"/>
      <c r="BS68" s="6">
        <f t="shared" si="169"/>
        <v>10</v>
      </c>
    </row>
    <row r="69" spans="1:71" s="39" customFormat="1" x14ac:dyDescent="0.25">
      <c r="A69" s="37"/>
      <c r="B69" s="6" t="s">
        <v>262</v>
      </c>
      <c r="C69" s="24">
        <v>3</v>
      </c>
      <c r="D69" s="24">
        <v>7315</v>
      </c>
      <c r="E69" s="6">
        <v>57</v>
      </c>
      <c r="F69" s="6">
        <f>IF(B69="MAL",E69,IF(E69&gt;=11,E69+variables!$B$1,11))</f>
        <v>58</v>
      </c>
      <c r="G69" s="38">
        <f t="shared" si="170"/>
        <v>0.72413793103448276</v>
      </c>
      <c r="H69" s="149">
        <v>41</v>
      </c>
      <c r="I69" s="156">
        <f t="shared" ref="I69:I85" si="171">+H69+J69</f>
        <v>41</v>
      </c>
      <c r="J69" s="164"/>
      <c r="K69" s="16">
        <v>2017</v>
      </c>
      <c r="L69" s="16">
        <v>2017</v>
      </c>
      <c r="M69" s="45"/>
      <c r="N69" s="45"/>
      <c r="O69" s="45"/>
      <c r="P69" s="149">
        <f t="shared" ref="P69:P76" si="172">SUM(M69:O69)+H69</f>
        <v>41</v>
      </c>
      <c r="Q69" s="16"/>
      <c r="R69" s="16"/>
      <c r="S69" s="16"/>
      <c r="T69" s="16"/>
      <c r="U69" s="6">
        <f t="shared" si="159"/>
        <v>41</v>
      </c>
      <c r="V69" s="16"/>
      <c r="W69" s="16"/>
      <c r="X69" s="16"/>
      <c r="Y69" s="16">
        <v>1</v>
      </c>
      <c r="Z69" s="6">
        <f t="shared" si="160"/>
        <v>42</v>
      </c>
      <c r="AA69" s="16"/>
      <c r="AB69" s="16"/>
      <c r="AC69" s="16"/>
      <c r="AD69" s="16"/>
      <c r="AE69" s="6">
        <f t="shared" si="161"/>
        <v>42</v>
      </c>
      <c r="AF69" s="16"/>
      <c r="AG69" s="16"/>
      <c r="AH69" s="16"/>
      <c r="AI69" s="16"/>
      <c r="AJ69" s="6">
        <f t="shared" si="162"/>
        <v>42</v>
      </c>
      <c r="AK69" s="16"/>
      <c r="AL69" s="16"/>
      <c r="AM69" s="16"/>
      <c r="AN69" s="16"/>
      <c r="AO69" s="6">
        <f t="shared" si="163"/>
        <v>42</v>
      </c>
      <c r="AP69" s="16"/>
      <c r="AQ69" s="16"/>
      <c r="AR69" s="16"/>
      <c r="AS69" s="16"/>
      <c r="AT69" s="6">
        <f t="shared" si="164"/>
        <v>42</v>
      </c>
      <c r="AU69" s="16"/>
      <c r="AV69" s="16"/>
      <c r="AW69" s="16"/>
      <c r="AX69" s="16"/>
      <c r="AY69" s="6">
        <f t="shared" si="165"/>
        <v>42</v>
      </c>
      <c r="AZ69" s="16"/>
      <c r="BA69" s="16"/>
      <c r="BB69" s="16"/>
      <c r="BC69" s="16"/>
      <c r="BD69" s="6">
        <f t="shared" si="166"/>
        <v>42</v>
      </c>
      <c r="BE69" s="16"/>
      <c r="BF69" s="16"/>
      <c r="BG69" s="16"/>
      <c r="BH69" s="16"/>
      <c r="BI69" s="6">
        <f t="shared" si="167"/>
        <v>42</v>
      </c>
      <c r="BJ69" s="16"/>
      <c r="BK69" s="16"/>
      <c r="BL69" s="16"/>
      <c r="BM69" s="16"/>
      <c r="BN69" s="6">
        <f t="shared" si="168"/>
        <v>42</v>
      </c>
      <c r="BO69" s="16"/>
      <c r="BP69" s="16"/>
      <c r="BQ69" s="16"/>
      <c r="BR69" s="16"/>
      <c r="BS69" s="6">
        <f t="shared" si="169"/>
        <v>42</v>
      </c>
    </row>
    <row r="70" spans="1:71" s="39" customFormat="1" x14ac:dyDescent="0.25">
      <c r="A70" s="37"/>
      <c r="B70" s="6" t="s">
        <v>246</v>
      </c>
      <c r="C70" s="24">
        <v>8</v>
      </c>
      <c r="D70" s="24">
        <v>9103</v>
      </c>
      <c r="E70" s="6">
        <v>33</v>
      </c>
      <c r="F70" s="6">
        <f>IF(B70="MAL",E70,IF(E70&gt;=11,E70+variables!$B$1,11))</f>
        <v>34</v>
      </c>
      <c r="G70" s="38">
        <f t="shared" si="170"/>
        <v>0.79411764705882348</v>
      </c>
      <c r="H70" s="149">
        <v>27</v>
      </c>
      <c r="I70" s="156">
        <f t="shared" si="171"/>
        <v>27</v>
      </c>
      <c r="J70" s="164"/>
      <c r="K70" s="16">
        <v>2017</v>
      </c>
      <c r="L70" s="16">
        <v>2017</v>
      </c>
      <c r="M70" s="45"/>
      <c r="N70" s="45"/>
      <c r="O70" s="45"/>
      <c r="P70" s="149">
        <f t="shared" si="172"/>
        <v>27</v>
      </c>
      <c r="Q70" s="16"/>
      <c r="R70" s="16"/>
      <c r="S70" s="16"/>
      <c r="T70" s="16"/>
      <c r="U70" s="6">
        <f t="shared" si="159"/>
        <v>27</v>
      </c>
      <c r="V70" s="16"/>
      <c r="W70" s="16"/>
      <c r="X70" s="16"/>
      <c r="Y70" s="16"/>
      <c r="Z70" s="6">
        <f t="shared" si="160"/>
        <v>27</v>
      </c>
      <c r="AA70" s="16"/>
      <c r="AB70" s="16"/>
      <c r="AC70" s="16"/>
      <c r="AD70" s="16"/>
      <c r="AE70" s="6">
        <f t="shared" si="161"/>
        <v>27</v>
      </c>
      <c r="AF70" s="16"/>
      <c r="AG70" s="16"/>
      <c r="AH70" s="16"/>
      <c r="AI70" s="16"/>
      <c r="AJ70" s="6">
        <f t="shared" si="162"/>
        <v>27</v>
      </c>
      <c r="AK70" s="16"/>
      <c r="AL70" s="16"/>
      <c r="AM70" s="16"/>
      <c r="AN70" s="16"/>
      <c r="AO70" s="6">
        <f t="shared" si="163"/>
        <v>27</v>
      </c>
      <c r="AP70" s="16"/>
      <c r="AQ70" s="16"/>
      <c r="AR70" s="16"/>
      <c r="AS70" s="16"/>
      <c r="AT70" s="6">
        <f t="shared" si="164"/>
        <v>27</v>
      </c>
      <c r="AU70" s="16"/>
      <c r="AV70" s="16"/>
      <c r="AW70" s="16"/>
      <c r="AX70" s="16"/>
      <c r="AY70" s="6">
        <f t="shared" si="165"/>
        <v>27</v>
      </c>
      <c r="AZ70" s="16"/>
      <c r="BA70" s="16"/>
      <c r="BB70" s="16"/>
      <c r="BC70" s="16"/>
      <c r="BD70" s="6">
        <f t="shared" si="166"/>
        <v>27</v>
      </c>
      <c r="BE70" s="16"/>
      <c r="BF70" s="16"/>
      <c r="BG70" s="16"/>
      <c r="BH70" s="16"/>
      <c r="BI70" s="6">
        <f t="shared" si="167"/>
        <v>27</v>
      </c>
      <c r="BJ70" s="16"/>
      <c r="BK70" s="16"/>
      <c r="BL70" s="16"/>
      <c r="BM70" s="16"/>
      <c r="BN70" s="6">
        <f t="shared" si="168"/>
        <v>27</v>
      </c>
      <c r="BO70" s="16"/>
      <c r="BP70" s="16"/>
      <c r="BQ70" s="16"/>
      <c r="BR70" s="16"/>
      <c r="BS70" s="6">
        <f t="shared" si="169"/>
        <v>27</v>
      </c>
    </row>
    <row r="71" spans="1:71" s="39" customFormat="1" x14ac:dyDescent="0.25">
      <c r="A71" s="37"/>
      <c r="B71" s="26" t="s">
        <v>399</v>
      </c>
      <c r="C71" s="24">
        <v>14</v>
      </c>
      <c r="D71" s="24">
        <v>2514</v>
      </c>
      <c r="E71" s="6">
        <v>20</v>
      </c>
      <c r="F71" s="6">
        <f>IF(B71="MAL",E71,IF(E71&gt;=11,E71+variables!$B$1,11))</f>
        <v>21</v>
      </c>
      <c r="G71" s="38">
        <f t="shared" si="170"/>
        <v>0.90476190476190477</v>
      </c>
      <c r="H71" s="149">
        <v>6</v>
      </c>
      <c r="I71" s="156">
        <f t="shared" si="171"/>
        <v>6</v>
      </c>
      <c r="J71" s="164"/>
      <c r="K71" s="16">
        <v>2017</v>
      </c>
      <c r="L71" s="16">
        <v>2017</v>
      </c>
      <c r="M71" s="16"/>
      <c r="N71" s="16"/>
      <c r="O71" s="16"/>
      <c r="P71" s="149">
        <f t="shared" si="172"/>
        <v>6</v>
      </c>
      <c r="Q71" s="16"/>
      <c r="R71" s="16"/>
      <c r="S71" s="16"/>
      <c r="T71" s="16"/>
      <c r="U71" s="6">
        <f t="shared" si="159"/>
        <v>6</v>
      </c>
      <c r="V71" s="16"/>
      <c r="W71" s="16"/>
      <c r="X71" s="16">
        <v>13</v>
      </c>
      <c r="Y71" s="16"/>
      <c r="Z71" s="6">
        <f t="shared" si="160"/>
        <v>19</v>
      </c>
      <c r="AA71" s="16"/>
      <c r="AB71" s="16"/>
      <c r="AC71" s="16"/>
      <c r="AD71" s="16"/>
      <c r="AE71" s="6">
        <f t="shared" si="161"/>
        <v>19</v>
      </c>
      <c r="AF71" s="16"/>
      <c r="AG71" s="16"/>
      <c r="AH71" s="16"/>
      <c r="AI71" s="16"/>
      <c r="AJ71" s="6">
        <f t="shared" si="162"/>
        <v>19</v>
      </c>
      <c r="AK71" s="16"/>
      <c r="AL71" s="16"/>
      <c r="AM71" s="16"/>
      <c r="AN71" s="16"/>
      <c r="AO71" s="6">
        <f t="shared" si="163"/>
        <v>19</v>
      </c>
      <c r="AP71" s="16"/>
      <c r="AQ71" s="16"/>
      <c r="AR71" s="16"/>
      <c r="AS71" s="16"/>
      <c r="AT71" s="6">
        <f t="shared" si="164"/>
        <v>19</v>
      </c>
      <c r="AU71" s="16"/>
      <c r="AV71" s="16"/>
      <c r="AW71" s="16"/>
      <c r="AX71" s="16"/>
      <c r="AY71" s="6">
        <f t="shared" si="165"/>
        <v>19</v>
      </c>
      <c r="AZ71" s="16"/>
      <c r="BA71" s="16"/>
      <c r="BB71" s="16"/>
      <c r="BC71" s="16"/>
      <c r="BD71" s="6">
        <f t="shared" si="166"/>
        <v>19</v>
      </c>
      <c r="BE71" s="16"/>
      <c r="BF71" s="16"/>
      <c r="BG71" s="16"/>
      <c r="BH71" s="16"/>
      <c r="BI71" s="6">
        <f t="shared" si="167"/>
        <v>19</v>
      </c>
      <c r="BJ71" s="16"/>
      <c r="BK71" s="16"/>
      <c r="BL71" s="16"/>
      <c r="BM71" s="16"/>
      <c r="BN71" s="6">
        <f t="shared" si="168"/>
        <v>19</v>
      </c>
      <c r="BO71" s="16"/>
      <c r="BP71" s="16"/>
      <c r="BQ71" s="16"/>
      <c r="BR71" s="16"/>
      <c r="BS71" s="6">
        <f t="shared" si="169"/>
        <v>19</v>
      </c>
    </row>
    <row r="72" spans="1:71" s="39" customFormat="1" x14ac:dyDescent="0.25">
      <c r="A72" s="37"/>
      <c r="B72" s="6" t="s">
        <v>145</v>
      </c>
      <c r="C72" s="24">
        <v>24</v>
      </c>
      <c r="D72" s="24">
        <v>670</v>
      </c>
      <c r="E72" s="6">
        <v>21</v>
      </c>
      <c r="F72" s="6">
        <f>IF(B72="MAL",E72,IF(E72&gt;=11,E72+variables!$B$1,11))</f>
        <v>22</v>
      </c>
      <c r="G72" s="38">
        <f t="shared" si="170"/>
        <v>0.45454545454545453</v>
      </c>
      <c r="H72" s="149">
        <v>10</v>
      </c>
      <c r="I72" s="156">
        <f t="shared" si="171"/>
        <v>10</v>
      </c>
      <c r="J72" s="164"/>
      <c r="K72" s="16">
        <v>2017</v>
      </c>
      <c r="L72" s="16">
        <v>2017</v>
      </c>
      <c r="M72" s="45"/>
      <c r="N72" s="45"/>
      <c r="O72" s="45"/>
      <c r="P72" s="149">
        <f t="shared" si="172"/>
        <v>10</v>
      </c>
      <c r="Q72" s="16"/>
      <c r="R72" s="16"/>
      <c r="S72" s="16"/>
      <c r="T72" s="16"/>
      <c r="U72" s="6">
        <f t="shared" si="159"/>
        <v>10</v>
      </c>
      <c r="V72" s="16"/>
      <c r="W72" s="16"/>
      <c r="X72" s="16"/>
      <c r="Y72" s="16"/>
      <c r="Z72" s="6">
        <f t="shared" si="160"/>
        <v>10</v>
      </c>
      <c r="AA72" s="16"/>
      <c r="AB72" s="16"/>
      <c r="AC72" s="16"/>
      <c r="AD72" s="16"/>
      <c r="AE72" s="6">
        <f t="shared" si="161"/>
        <v>10</v>
      </c>
      <c r="AF72" s="16"/>
      <c r="AG72" s="16"/>
      <c r="AH72" s="16"/>
      <c r="AI72" s="16"/>
      <c r="AJ72" s="6">
        <f t="shared" si="162"/>
        <v>10</v>
      </c>
      <c r="AK72" s="16"/>
      <c r="AL72" s="16"/>
      <c r="AM72" s="16"/>
      <c r="AN72" s="16"/>
      <c r="AO72" s="6">
        <f t="shared" si="163"/>
        <v>10</v>
      </c>
      <c r="AP72" s="16"/>
      <c r="AQ72" s="16"/>
      <c r="AR72" s="16"/>
      <c r="AS72" s="16"/>
      <c r="AT72" s="6">
        <f t="shared" si="164"/>
        <v>10</v>
      </c>
      <c r="AU72" s="16"/>
      <c r="AV72" s="16"/>
      <c r="AW72" s="16"/>
      <c r="AX72" s="16"/>
      <c r="AY72" s="6">
        <f t="shared" si="165"/>
        <v>10</v>
      </c>
      <c r="AZ72" s="16"/>
      <c r="BA72" s="16"/>
      <c r="BB72" s="16"/>
      <c r="BC72" s="16"/>
      <c r="BD72" s="6">
        <f t="shared" si="166"/>
        <v>10</v>
      </c>
      <c r="BE72" s="16"/>
      <c r="BF72" s="16"/>
      <c r="BG72" s="16"/>
      <c r="BH72" s="16"/>
      <c r="BI72" s="6">
        <f t="shared" si="167"/>
        <v>10</v>
      </c>
      <c r="BJ72" s="16"/>
      <c r="BK72" s="16"/>
      <c r="BL72" s="16"/>
      <c r="BM72" s="16"/>
      <c r="BN72" s="6">
        <f t="shared" si="168"/>
        <v>10</v>
      </c>
      <c r="BO72" s="16"/>
      <c r="BP72" s="16"/>
      <c r="BQ72" s="16"/>
      <c r="BR72" s="16"/>
      <c r="BS72" s="6">
        <f t="shared" si="169"/>
        <v>10</v>
      </c>
    </row>
    <row r="73" spans="1:71" s="39" customFormat="1" x14ac:dyDescent="0.25">
      <c r="A73" s="37"/>
      <c r="B73" s="6" t="s">
        <v>387</v>
      </c>
      <c r="C73" s="24">
        <v>57</v>
      </c>
      <c r="D73" s="24">
        <v>1957</v>
      </c>
      <c r="E73" s="6">
        <v>32</v>
      </c>
      <c r="F73" s="6">
        <f>IF(B73="MAL",E73,IF(E73&gt;=11,E73+variables!$B$1,11))</f>
        <v>33</v>
      </c>
      <c r="G73" s="38">
        <f t="shared" si="170"/>
        <v>0.66666666666666663</v>
      </c>
      <c r="H73" s="149">
        <v>21</v>
      </c>
      <c r="I73" s="156">
        <f t="shared" si="171"/>
        <v>21</v>
      </c>
      <c r="J73" s="164"/>
      <c r="K73" s="16">
        <v>2017</v>
      </c>
      <c r="L73" s="16">
        <v>2017</v>
      </c>
      <c r="M73" s="16"/>
      <c r="N73" s="16"/>
      <c r="O73" s="16"/>
      <c r="P73" s="149">
        <f t="shared" si="172"/>
        <v>21</v>
      </c>
      <c r="Q73" s="16"/>
      <c r="R73" s="16"/>
      <c r="S73" s="16"/>
      <c r="T73" s="16"/>
      <c r="U73" s="6">
        <f t="shared" si="159"/>
        <v>21</v>
      </c>
      <c r="V73" s="16"/>
      <c r="W73" s="16">
        <v>1</v>
      </c>
      <c r="X73" s="16"/>
      <c r="Y73" s="16"/>
      <c r="Z73" s="6">
        <f t="shared" si="160"/>
        <v>22</v>
      </c>
      <c r="AA73" s="16"/>
      <c r="AB73" s="16"/>
      <c r="AC73" s="16"/>
      <c r="AD73" s="16"/>
      <c r="AE73" s="6">
        <f t="shared" si="161"/>
        <v>22</v>
      </c>
      <c r="AF73" s="16"/>
      <c r="AG73" s="16"/>
      <c r="AH73" s="16"/>
      <c r="AI73" s="16"/>
      <c r="AJ73" s="6">
        <f t="shared" si="162"/>
        <v>22</v>
      </c>
      <c r="AK73" s="16"/>
      <c r="AL73" s="16"/>
      <c r="AM73" s="16"/>
      <c r="AN73" s="16"/>
      <c r="AO73" s="6">
        <f t="shared" si="163"/>
        <v>22</v>
      </c>
      <c r="AP73" s="16"/>
      <c r="AQ73" s="16"/>
      <c r="AR73" s="16"/>
      <c r="AS73" s="16"/>
      <c r="AT73" s="6">
        <f t="shared" si="164"/>
        <v>22</v>
      </c>
      <c r="AU73" s="16"/>
      <c r="AV73" s="16"/>
      <c r="AW73" s="16"/>
      <c r="AX73" s="16"/>
      <c r="AY73" s="6">
        <f t="shared" si="165"/>
        <v>22</v>
      </c>
      <c r="AZ73" s="16"/>
      <c r="BA73" s="16"/>
      <c r="BB73" s="16"/>
      <c r="BC73" s="16"/>
      <c r="BD73" s="6">
        <f t="shared" si="166"/>
        <v>22</v>
      </c>
      <c r="BE73" s="16"/>
      <c r="BF73" s="16"/>
      <c r="BG73" s="16"/>
      <c r="BH73" s="16"/>
      <c r="BI73" s="6">
        <f t="shared" si="167"/>
        <v>22</v>
      </c>
      <c r="BJ73" s="16"/>
      <c r="BK73" s="16"/>
      <c r="BL73" s="16"/>
      <c r="BM73" s="16"/>
      <c r="BN73" s="6">
        <f t="shared" si="168"/>
        <v>22</v>
      </c>
      <c r="BO73" s="16"/>
      <c r="BP73" s="16"/>
      <c r="BQ73" s="16"/>
      <c r="BR73" s="16"/>
      <c r="BS73" s="6">
        <f t="shared" si="169"/>
        <v>22</v>
      </c>
    </row>
    <row r="74" spans="1:71" s="39" customFormat="1" x14ac:dyDescent="0.25">
      <c r="A74" s="37"/>
      <c r="B74" s="6" t="s">
        <v>120</v>
      </c>
      <c r="C74" s="24">
        <v>78</v>
      </c>
      <c r="D74" s="24">
        <v>6018</v>
      </c>
      <c r="E74" s="6">
        <v>53</v>
      </c>
      <c r="F74" s="6">
        <f>IF(B74="MAL",E74,IF(E74&gt;=11,E74+variables!$B$1,11))</f>
        <v>54</v>
      </c>
      <c r="G74" s="38">
        <f t="shared" si="170"/>
        <v>0.44444444444444442</v>
      </c>
      <c r="H74" s="149">
        <v>24</v>
      </c>
      <c r="I74" s="156">
        <f t="shared" si="171"/>
        <v>24</v>
      </c>
      <c r="J74" s="164"/>
      <c r="K74" s="16">
        <v>2017</v>
      </c>
      <c r="L74" s="16">
        <v>2017</v>
      </c>
      <c r="M74" s="16"/>
      <c r="N74" s="16"/>
      <c r="O74" s="16"/>
      <c r="P74" s="149">
        <f t="shared" si="172"/>
        <v>24</v>
      </c>
      <c r="Q74" s="16"/>
      <c r="R74" s="16"/>
      <c r="S74" s="16"/>
      <c r="T74" s="16"/>
      <c r="U74" s="6">
        <f t="shared" si="159"/>
        <v>24</v>
      </c>
      <c r="V74" s="16"/>
      <c r="W74" s="16"/>
      <c r="X74" s="16"/>
      <c r="Y74" s="16"/>
      <c r="Z74" s="6">
        <f t="shared" si="160"/>
        <v>24</v>
      </c>
      <c r="AA74" s="16"/>
      <c r="AB74" s="16"/>
      <c r="AC74" s="16"/>
      <c r="AD74" s="16"/>
      <c r="AE74" s="6">
        <f t="shared" si="161"/>
        <v>24</v>
      </c>
      <c r="AF74" s="16"/>
      <c r="AG74" s="16"/>
      <c r="AH74" s="16"/>
      <c r="AI74" s="16"/>
      <c r="AJ74" s="6">
        <f t="shared" si="162"/>
        <v>24</v>
      </c>
      <c r="AK74" s="16"/>
      <c r="AL74" s="16"/>
      <c r="AM74" s="16"/>
      <c r="AN74" s="16"/>
      <c r="AO74" s="6">
        <f t="shared" si="163"/>
        <v>24</v>
      </c>
      <c r="AP74" s="16"/>
      <c r="AQ74" s="16"/>
      <c r="AR74" s="16"/>
      <c r="AS74" s="16"/>
      <c r="AT74" s="6">
        <f t="shared" si="164"/>
        <v>24</v>
      </c>
      <c r="AU74" s="16"/>
      <c r="AV74" s="16"/>
      <c r="AW74" s="16"/>
      <c r="AX74" s="16"/>
      <c r="AY74" s="6">
        <f t="shared" si="165"/>
        <v>24</v>
      </c>
      <c r="AZ74" s="16"/>
      <c r="BA74" s="16"/>
      <c r="BB74" s="16"/>
      <c r="BC74" s="16"/>
      <c r="BD74" s="6">
        <f t="shared" si="166"/>
        <v>24</v>
      </c>
      <c r="BE74" s="16"/>
      <c r="BF74" s="16"/>
      <c r="BG74" s="16"/>
      <c r="BH74" s="16"/>
      <c r="BI74" s="6">
        <f t="shared" si="167"/>
        <v>24</v>
      </c>
      <c r="BJ74" s="16"/>
      <c r="BK74" s="16"/>
      <c r="BL74" s="16"/>
      <c r="BM74" s="16"/>
      <c r="BN74" s="6">
        <f t="shared" si="168"/>
        <v>24</v>
      </c>
      <c r="BO74" s="16"/>
      <c r="BP74" s="16"/>
      <c r="BQ74" s="16"/>
      <c r="BR74" s="16"/>
      <c r="BS74" s="6">
        <f t="shared" si="169"/>
        <v>24</v>
      </c>
    </row>
    <row r="75" spans="1:71" s="39" customFormat="1" x14ac:dyDescent="0.25">
      <c r="A75" s="37"/>
      <c r="B75" s="6" t="s">
        <v>121</v>
      </c>
      <c r="C75" s="24">
        <v>79</v>
      </c>
      <c r="D75" s="24">
        <v>7318</v>
      </c>
      <c r="E75" s="6">
        <v>23</v>
      </c>
      <c r="F75" s="6">
        <f>IF(B75="MAL",E75,IF(E75&gt;=11,E75+variables!$B$1,11))</f>
        <v>24</v>
      </c>
      <c r="G75" s="38">
        <f t="shared" ref="G75" si="173">$BS75/F75</f>
        <v>0.33333333333333331</v>
      </c>
      <c r="H75" s="149">
        <v>8</v>
      </c>
      <c r="I75" s="156">
        <f t="shared" si="171"/>
        <v>8</v>
      </c>
      <c r="J75" s="164"/>
      <c r="K75" s="16">
        <v>2017</v>
      </c>
      <c r="L75" s="16">
        <v>2017</v>
      </c>
      <c r="M75" s="45"/>
      <c r="N75" s="45"/>
      <c r="O75" s="45"/>
      <c r="P75" s="149">
        <f t="shared" si="172"/>
        <v>8</v>
      </c>
      <c r="Q75" s="16"/>
      <c r="R75" s="16"/>
      <c r="S75" s="16"/>
      <c r="T75" s="16"/>
      <c r="U75" s="6">
        <f t="shared" ref="U75" si="174">SUM(P75:T75)</f>
        <v>8</v>
      </c>
      <c r="V75" s="16"/>
      <c r="W75" s="16"/>
      <c r="X75" s="16"/>
      <c r="Y75" s="16"/>
      <c r="Z75" s="6">
        <f t="shared" ref="Z75" si="175">SUM(U75:Y75)</f>
        <v>8</v>
      </c>
      <c r="AA75" s="16"/>
      <c r="AB75" s="16"/>
      <c r="AC75" s="16"/>
      <c r="AD75" s="16"/>
      <c r="AE75" s="6">
        <f t="shared" ref="AE75" si="176">SUM(Z75:AD75)</f>
        <v>8</v>
      </c>
      <c r="AF75" s="16"/>
      <c r="AG75" s="16"/>
      <c r="AH75" s="16"/>
      <c r="AI75" s="16"/>
      <c r="AJ75" s="6">
        <f t="shared" ref="AJ75" si="177">SUM(AE75:AI75)</f>
        <v>8</v>
      </c>
      <c r="AK75" s="16"/>
      <c r="AL75" s="16"/>
      <c r="AM75" s="16"/>
      <c r="AN75" s="16"/>
      <c r="AO75" s="6">
        <f t="shared" ref="AO75" si="178">SUM(AJ75:AN75)</f>
        <v>8</v>
      </c>
      <c r="AP75" s="16"/>
      <c r="AQ75" s="16"/>
      <c r="AR75" s="16"/>
      <c r="AS75" s="16"/>
      <c r="AT75" s="6">
        <f t="shared" ref="AT75" si="179">SUM(AO75:AS75)</f>
        <v>8</v>
      </c>
      <c r="AU75" s="16"/>
      <c r="AV75" s="16"/>
      <c r="AW75" s="16"/>
      <c r="AX75" s="16"/>
      <c r="AY75" s="6">
        <f t="shared" ref="AY75" si="180">SUM(AT75:AX75)</f>
        <v>8</v>
      </c>
      <c r="AZ75" s="16"/>
      <c r="BA75" s="16"/>
      <c r="BB75" s="16"/>
      <c r="BC75" s="16"/>
      <c r="BD75" s="6">
        <f t="shared" ref="BD75" si="181">SUM(AY75:BC75)</f>
        <v>8</v>
      </c>
      <c r="BE75" s="16"/>
      <c r="BF75" s="16"/>
      <c r="BG75" s="16"/>
      <c r="BH75" s="16"/>
      <c r="BI75" s="6">
        <f t="shared" ref="BI75" si="182">SUM(BD75:BH75)</f>
        <v>8</v>
      </c>
      <c r="BJ75" s="16"/>
      <c r="BK75" s="16"/>
      <c r="BL75" s="16"/>
      <c r="BM75" s="16"/>
      <c r="BN75" s="6">
        <f t="shared" ref="BN75" si="183">SUM(BI75:BM75)</f>
        <v>8</v>
      </c>
      <c r="BO75" s="16"/>
      <c r="BP75" s="16"/>
      <c r="BQ75" s="16"/>
      <c r="BR75" s="16"/>
      <c r="BS75" s="6">
        <f t="shared" ref="BS75" si="184">SUM(BN75:BR75)</f>
        <v>8</v>
      </c>
    </row>
    <row r="76" spans="1:71" s="39" customFormat="1" x14ac:dyDescent="0.25">
      <c r="A76" s="37"/>
      <c r="B76" s="6" t="s">
        <v>436</v>
      </c>
      <c r="C76" s="24">
        <v>89</v>
      </c>
      <c r="D76" s="24">
        <v>9488</v>
      </c>
      <c r="E76" s="6">
        <v>21</v>
      </c>
      <c r="F76" s="6">
        <f>IF(B76="MAL",E76,IF(E76&gt;=11,E76+variables!$B$1,11))</f>
        <v>22</v>
      </c>
      <c r="G76" s="38">
        <f t="shared" si="170"/>
        <v>4.5454545454545456E-2</v>
      </c>
      <c r="H76" s="149">
        <v>1</v>
      </c>
      <c r="I76" s="156">
        <f t="shared" si="171"/>
        <v>1</v>
      </c>
      <c r="J76" s="164"/>
      <c r="K76" s="16">
        <v>2017</v>
      </c>
      <c r="L76" s="16">
        <v>2017</v>
      </c>
      <c r="M76" s="45"/>
      <c r="N76" s="45"/>
      <c r="O76" s="45"/>
      <c r="P76" s="149">
        <f t="shared" si="172"/>
        <v>1</v>
      </c>
      <c r="Q76" s="16"/>
      <c r="R76" s="16"/>
      <c r="S76" s="16"/>
      <c r="T76" s="16"/>
      <c r="U76" s="6">
        <f t="shared" si="159"/>
        <v>1</v>
      </c>
      <c r="V76" s="16"/>
      <c r="W76" s="16"/>
      <c r="X76" s="16"/>
      <c r="Y76" s="16"/>
      <c r="Z76" s="6">
        <f t="shared" si="160"/>
        <v>1</v>
      </c>
      <c r="AA76" s="16"/>
      <c r="AB76" s="16"/>
      <c r="AC76" s="16"/>
      <c r="AD76" s="16"/>
      <c r="AE76" s="6">
        <f t="shared" si="161"/>
        <v>1</v>
      </c>
      <c r="AF76" s="16"/>
      <c r="AG76" s="16"/>
      <c r="AH76" s="16"/>
      <c r="AI76" s="16"/>
      <c r="AJ76" s="6">
        <f t="shared" si="162"/>
        <v>1</v>
      </c>
      <c r="AK76" s="16"/>
      <c r="AL76" s="16"/>
      <c r="AM76" s="16"/>
      <c r="AN76" s="16"/>
      <c r="AO76" s="6">
        <f t="shared" si="163"/>
        <v>1</v>
      </c>
      <c r="AP76" s="16"/>
      <c r="AQ76" s="16"/>
      <c r="AR76" s="16"/>
      <c r="AS76" s="16"/>
      <c r="AT76" s="6">
        <f t="shared" si="164"/>
        <v>1</v>
      </c>
      <c r="AU76" s="16"/>
      <c r="AV76" s="16"/>
      <c r="AW76" s="16"/>
      <c r="AX76" s="16"/>
      <c r="AY76" s="6">
        <f t="shared" si="165"/>
        <v>1</v>
      </c>
      <c r="AZ76" s="16"/>
      <c r="BA76" s="16"/>
      <c r="BB76" s="16"/>
      <c r="BC76" s="16"/>
      <c r="BD76" s="6">
        <f t="shared" si="166"/>
        <v>1</v>
      </c>
      <c r="BE76" s="16"/>
      <c r="BF76" s="16"/>
      <c r="BG76" s="16"/>
      <c r="BH76" s="16"/>
      <c r="BI76" s="6">
        <f t="shared" si="167"/>
        <v>1</v>
      </c>
      <c r="BJ76" s="16"/>
      <c r="BK76" s="16"/>
      <c r="BL76" s="16"/>
      <c r="BM76" s="16"/>
      <c r="BN76" s="6">
        <f t="shared" si="168"/>
        <v>1</v>
      </c>
      <c r="BO76" s="16"/>
      <c r="BP76" s="16"/>
      <c r="BQ76" s="16"/>
      <c r="BR76" s="16"/>
      <c r="BS76" s="6">
        <f t="shared" si="169"/>
        <v>1</v>
      </c>
    </row>
    <row r="77" spans="1:71" s="39" customFormat="1" x14ac:dyDescent="0.25">
      <c r="A77" s="59"/>
      <c r="B77" s="6"/>
      <c r="C77" s="6"/>
      <c r="D77" s="6"/>
      <c r="E77" s="6"/>
      <c r="F77" s="6"/>
      <c r="G77" s="6"/>
      <c r="H77" s="149"/>
      <c r="I77" s="156"/>
      <c r="J77" s="149"/>
      <c r="K77" s="6"/>
      <c r="L77" s="6"/>
      <c r="M77" s="149">
        <f t="shared" ref="M77:O77" si="185">SUM(M67:M76)</f>
        <v>0</v>
      </c>
      <c r="N77" s="149">
        <f t="shared" si="185"/>
        <v>0</v>
      </c>
      <c r="O77" s="149">
        <f t="shared" si="185"/>
        <v>0</v>
      </c>
      <c r="P77" s="149">
        <f>SUM(P67:P76)</f>
        <v>219</v>
      </c>
      <c r="Q77" s="149">
        <f t="shared" ref="Q77:BS77" si="186">SUM(Q67:Q76)</f>
        <v>0</v>
      </c>
      <c r="R77" s="149">
        <f t="shared" si="186"/>
        <v>0</v>
      </c>
      <c r="S77" s="149">
        <f t="shared" si="186"/>
        <v>0</v>
      </c>
      <c r="T77" s="149">
        <f t="shared" si="186"/>
        <v>0</v>
      </c>
      <c r="U77" s="149">
        <f t="shared" si="186"/>
        <v>219</v>
      </c>
      <c r="V77" s="149">
        <f t="shared" si="186"/>
        <v>0</v>
      </c>
      <c r="W77" s="149">
        <f t="shared" si="186"/>
        <v>1</v>
      </c>
      <c r="X77" s="149">
        <f t="shared" si="186"/>
        <v>13</v>
      </c>
      <c r="Y77" s="149">
        <f t="shared" si="186"/>
        <v>1</v>
      </c>
      <c r="Z77" s="149">
        <f t="shared" si="186"/>
        <v>234</v>
      </c>
      <c r="AA77" s="149">
        <f t="shared" si="186"/>
        <v>0</v>
      </c>
      <c r="AB77" s="149">
        <f t="shared" si="186"/>
        <v>0</v>
      </c>
      <c r="AC77" s="149">
        <f t="shared" si="186"/>
        <v>0</v>
      </c>
      <c r="AD77" s="149">
        <f t="shared" si="186"/>
        <v>0</v>
      </c>
      <c r="AE77" s="149">
        <f t="shared" si="186"/>
        <v>234</v>
      </c>
      <c r="AF77" s="149">
        <f t="shared" si="186"/>
        <v>0</v>
      </c>
      <c r="AG77" s="149">
        <f t="shared" si="186"/>
        <v>0</v>
      </c>
      <c r="AH77" s="149">
        <f t="shared" si="186"/>
        <v>0</v>
      </c>
      <c r="AI77" s="149">
        <f t="shared" si="186"/>
        <v>0</v>
      </c>
      <c r="AJ77" s="149">
        <f t="shared" si="186"/>
        <v>234</v>
      </c>
      <c r="AK77" s="149">
        <f t="shared" si="186"/>
        <v>0</v>
      </c>
      <c r="AL77" s="149">
        <f t="shared" si="186"/>
        <v>0</v>
      </c>
      <c r="AM77" s="149">
        <f t="shared" si="186"/>
        <v>0</v>
      </c>
      <c r="AN77" s="149">
        <f t="shared" si="186"/>
        <v>0</v>
      </c>
      <c r="AO77" s="149">
        <f t="shared" si="186"/>
        <v>234</v>
      </c>
      <c r="AP77" s="149">
        <f t="shared" si="186"/>
        <v>0</v>
      </c>
      <c r="AQ77" s="149">
        <f t="shared" si="186"/>
        <v>0</v>
      </c>
      <c r="AR77" s="149">
        <f t="shared" si="186"/>
        <v>0</v>
      </c>
      <c r="AS77" s="149">
        <f t="shared" si="186"/>
        <v>0</v>
      </c>
      <c r="AT77" s="149">
        <f t="shared" si="186"/>
        <v>234</v>
      </c>
      <c r="AU77" s="149">
        <f t="shared" si="186"/>
        <v>0</v>
      </c>
      <c r="AV77" s="149">
        <f t="shared" si="186"/>
        <v>0</v>
      </c>
      <c r="AW77" s="149">
        <f t="shared" si="186"/>
        <v>0</v>
      </c>
      <c r="AX77" s="149">
        <f t="shared" si="186"/>
        <v>0</v>
      </c>
      <c r="AY77" s="149">
        <f t="shared" si="186"/>
        <v>234</v>
      </c>
      <c r="AZ77" s="149">
        <f t="shared" si="186"/>
        <v>0</v>
      </c>
      <c r="BA77" s="149">
        <f t="shared" si="186"/>
        <v>0</v>
      </c>
      <c r="BB77" s="149">
        <f t="shared" si="186"/>
        <v>0</v>
      </c>
      <c r="BC77" s="149">
        <f t="shared" si="186"/>
        <v>0</v>
      </c>
      <c r="BD77" s="149">
        <f t="shared" si="186"/>
        <v>234</v>
      </c>
      <c r="BE77" s="149">
        <f t="shared" si="186"/>
        <v>0</v>
      </c>
      <c r="BF77" s="149">
        <f t="shared" si="186"/>
        <v>0</v>
      </c>
      <c r="BG77" s="149">
        <f t="shared" si="186"/>
        <v>0</v>
      </c>
      <c r="BH77" s="149">
        <f t="shared" si="186"/>
        <v>0</v>
      </c>
      <c r="BI77" s="149">
        <f t="shared" si="186"/>
        <v>234</v>
      </c>
      <c r="BJ77" s="149">
        <f t="shared" si="186"/>
        <v>0</v>
      </c>
      <c r="BK77" s="149">
        <f t="shared" si="186"/>
        <v>0</v>
      </c>
      <c r="BL77" s="149">
        <f t="shared" si="186"/>
        <v>0</v>
      </c>
      <c r="BM77" s="149">
        <f t="shared" si="186"/>
        <v>0</v>
      </c>
      <c r="BN77" s="149">
        <f t="shared" si="186"/>
        <v>234</v>
      </c>
      <c r="BO77" s="149">
        <f t="shared" si="186"/>
        <v>0</v>
      </c>
      <c r="BP77" s="149">
        <f t="shared" si="186"/>
        <v>0</v>
      </c>
      <c r="BQ77" s="149">
        <f t="shared" si="186"/>
        <v>0</v>
      </c>
      <c r="BR77" s="149">
        <f t="shared" si="186"/>
        <v>0</v>
      </c>
      <c r="BS77" s="149">
        <f t="shared" si="186"/>
        <v>234</v>
      </c>
    </row>
    <row r="78" spans="1:71" s="39" customFormat="1" x14ac:dyDescent="0.25">
      <c r="A78" s="6"/>
      <c r="B78" s="6" t="s">
        <v>299</v>
      </c>
      <c r="C78" s="6">
        <f>COUNT(C68:C76)</f>
        <v>9</v>
      </c>
      <c r="D78" s="6"/>
      <c r="E78" s="6">
        <f>SUM(E67:E76)</f>
        <v>359</v>
      </c>
      <c r="F78" s="6">
        <f>SUM(F67:F76)</f>
        <v>368</v>
      </c>
      <c r="G78" s="38">
        <f>$BS77/F78</f>
        <v>0.63586956521739135</v>
      </c>
      <c r="H78" s="149">
        <f t="shared" ref="H78:I78" si="187">SUM(H67:H76)</f>
        <v>219</v>
      </c>
      <c r="I78" s="149">
        <f t="shared" si="187"/>
        <v>219</v>
      </c>
      <c r="J78" s="149">
        <f>SUM(J67:J76)</f>
        <v>0</v>
      </c>
      <c r="K78" s="6"/>
      <c r="L78" s="6"/>
      <c r="M78" s="6"/>
      <c r="N78" s="6"/>
      <c r="O78" s="6"/>
      <c r="P78" s="38">
        <f>P77/F78</f>
        <v>0.59510869565217395</v>
      </c>
      <c r="Q78" s="6"/>
      <c r="R78" s="6">
        <f>M77+R77</f>
        <v>0</v>
      </c>
      <c r="S78" s="6">
        <f>N77+S77</f>
        <v>0</v>
      </c>
      <c r="T78" s="6">
        <f>O77+T77</f>
        <v>0</v>
      </c>
      <c r="U78" s="38">
        <f>U77/F78</f>
        <v>0.59510869565217395</v>
      </c>
      <c r="V78" s="6"/>
      <c r="W78" s="6">
        <f>R78+W77</f>
        <v>1</v>
      </c>
      <c r="X78" s="6">
        <f>S78+X77</f>
        <v>13</v>
      </c>
      <c r="Y78" s="6">
        <f>T78+Y77</f>
        <v>1</v>
      </c>
      <c r="Z78" s="38">
        <f>Z77/F78</f>
        <v>0.63586956521739135</v>
      </c>
      <c r="AA78" s="6"/>
      <c r="AB78" s="6">
        <f>W78+AB77</f>
        <v>1</v>
      </c>
      <c r="AC78" s="6">
        <f>X78+AC77</f>
        <v>13</v>
      </c>
      <c r="AD78" s="6">
        <f>Y78+AD77</f>
        <v>1</v>
      </c>
      <c r="AE78" s="38">
        <f>AE77/F78</f>
        <v>0.63586956521739135</v>
      </c>
      <c r="AF78" s="6"/>
      <c r="AG78" s="6">
        <f>AB78+AG77</f>
        <v>1</v>
      </c>
      <c r="AH78" s="6">
        <f>AC78+AH77</f>
        <v>13</v>
      </c>
      <c r="AI78" s="6">
        <f>AD78+AI77</f>
        <v>1</v>
      </c>
      <c r="AJ78" s="38">
        <f>AJ77/F78</f>
        <v>0.63586956521739135</v>
      </c>
      <c r="AK78" s="6"/>
      <c r="AL78" s="6">
        <f>AG78+AL77</f>
        <v>1</v>
      </c>
      <c r="AM78" s="6">
        <f>AH78+AM77</f>
        <v>13</v>
      </c>
      <c r="AN78" s="6">
        <f>AI78+AN77</f>
        <v>1</v>
      </c>
      <c r="AO78" s="38">
        <f>AO77/F78</f>
        <v>0.63586956521739135</v>
      </c>
      <c r="AP78" s="6"/>
      <c r="AQ78" s="6">
        <f>AL78+AQ77</f>
        <v>1</v>
      </c>
      <c r="AR78" s="6">
        <f>AM78+AR77</f>
        <v>13</v>
      </c>
      <c r="AS78" s="6">
        <f>AN78+AS77</f>
        <v>1</v>
      </c>
      <c r="AT78" s="38">
        <f>AT77/F78</f>
        <v>0.63586956521739135</v>
      </c>
      <c r="AU78" s="6"/>
      <c r="AV78" s="6">
        <f>AQ78+AV77</f>
        <v>1</v>
      </c>
      <c r="AW78" s="6">
        <f>AR78+AW77</f>
        <v>13</v>
      </c>
      <c r="AX78" s="6">
        <f>AS78+AX77</f>
        <v>1</v>
      </c>
      <c r="AY78" s="38">
        <f>AY77/F78</f>
        <v>0.63586956521739135</v>
      </c>
      <c r="AZ78" s="6"/>
      <c r="BA78" s="6">
        <f>AV78+BA77</f>
        <v>1</v>
      </c>
      <c r="BB78" s="6">
        <f>AW78+BB77</f>
        <v>13</v>
      </c>
      <c r="BC78" s="6">
        <f>AX78+BC77</f>
        <v>1</v>
      </c>
      <c r="BD78" s="38">
        <f>BD77/F78</f>
        <v>0.63586956521739135</v>
      </c>
      <c r="BE78" s="6"/>
      <c r="BF78" s="6">
        <f>BA78+BF77</f>
        <v>1</v>
      </c>
      <c r="BG78" s="6">
        <f>BB78+BG77</f>
        <v>13</v>
      </c>
      <c r="BH78" s="6">
        <f>BC78+BH77</f>
        <v>1</v>
      </c>
      <c r="BI78" s="38">
        <f>BI77/F78</f>
        <v>0.63586956521739135</v>
      </c>
      <c r="BJ78" s="6"/>
      <c r="BK78" s="6">
        <f>BF78+BK77</f>
        <v>1</v>
      </c>
      <c r="BL78" s="6">
        <f>BG78+BL77</f>
        <v>13</v>
      </c>
      <c r="BM78" s="6">
        <f>BH78+BM77</f>
        <v>1</v>
      </c>
      <c r="BN78" s="38">
        <f>BN77/F78</f>
        <v>0.63586956521739135</v>
      </c>
      <c r="BO78" s="6"/>
      <c r="BP78" s="6">
        <f>BK78+BP77</f>
        <v>1</v>
      </c>
      <c r="BQ78" s="6">
        <f>BL78+BQ77</f>
        <v>13</v>
      </c>
      <c r="BR78" s="6">
        <f>BM78+BR77</f>
        <v>1</v>
      </c>
      <c r="BS78" s="38">
        <f>BS77/F78</f>
        <v>0.63586956521739135</v>
      </c>
    </row>
    <row r="79" spans="1:71" s="39" customFormat="1" x14ac:dyDescent="0.25">
      <c r="H79" s="161"/>
      <c r="I79" s="156"/>
      <c r="J79" s="161"/>
    </row>
    <row r="80" spans="1:71" s="39" customFormat="1" x14ac:dyDescent="0.25">
      <c r="A80" s="37" t="s">
        <v>64</v>
      </c>
      <c r="B80" s="6" t="s">
        <v>142</v>
      </c>
      <c r="C80" s="6"/>
      <c r="D80" s="6"/>
      <c r="E80" s="30">
        <v>26</v>
      </c>
      <c r="F80" s="6">
        <f>IF(B80="MAL",E80,IF(E80&gt;=11,E80+variables!$B$1,11))</f>
        <v>26</v>
      </c>
      <c r="G80" s="38">
        <f>BS80/F80</f>
        <v>0.76923076923076927</v>
      </c>
      <c r="H80" s="149">
        <v>20</v>
      </c>
      <c r="I80" s="156">
        <f t="shared" si="171"/>
        <v>20</v>
      </c>
      <c r="J80" s="164"/>
      <c r="K80" s="16">
        <v>2017</v>
      </c>
      <c r="L80" s="97">
        <v>2017</v>
      </c>
      <c r="M80" s="16"/>
      <c r="N80" s="16"/>
      <c r="O80" s="16"/>
      <c r="P80" s="149">
        <f>+H80</f>
        <v>20</v>
      </c>
      <c r="Q80" s="16"/>
      <c r="R80" s="16"/>
      <c r="S80" s="16"/>
      <c r="T80" s="16"/>
      <c r="U80" s="6">
        <f t="shared" ref="U80:U85" si="188">SUM(P80:T80)</f>
        <v>20</v>
      </c>
      <c r="V80" s="16"/>
      <c r="W80" s="16"/>
      <c r="X80" s="16"/>
      <c r="Y80" s="16"/>
      <c r="Z80" s="6">
        <f t="shared" ref="Z80:Z85" si="189">SUM(U80:Y80)</f>
        <v>20</v>
      </c>
      <c r="AA80" s="16"/>
      <c r="AB80" s="16"/>
      <c r="AC80" s="16"/>
      <c r="AD80" s="16"/>
      <c r="AE80" s="6">
        <f t="shared" ref="AE80:AE85" si="190">SUM(Z80:AD80)</f>
        <v>20</v>
      </c>
      <c r="AF80" s="16"/>
      <c r="AG80" s="16"/>
      <c r="AH80" s="16"/>
      <c r="AI80" s="16"/>
      <c r="AJ80" s="6">
        <f t="shared" ref="AJ80:AJ85" si="191">SUM(AE80:AI80)</f>
        <v>20</v>
      </c>
      <c r="AK80" s="16"/>
      <c r="AL80" s="16"/>
      <c r="AM80" s="16"/>
      <c r="AN80" s="16"/>
      <c r="AO80" s="6">
        <f t="shared" ref="AO80:AO85" si="192">SUM(AJ80:AN80)</f>
        <v>20</v>
      </c>
      <c r="AP80" s="16"/>
      <c r="AQ80" s="16"/>
      <c r="AR80" s="16"/>
      <c r="AS80" s="16"/>
      <c r="AT80" s="6">
        <f t="shared" ref="AT80:AT85" si="193">SUM(AO80:AS80)</f>
        <v>20</v>
      </c>
      <c r="AU80" s="16"/>
      <c r="AV80" s="16"/>
      <c r="AW80" s="16"/>
      <c r="AX80" s="16"/>
      <c r="AY80" s="6">
        <f t="shared" ref="AY80:AY85" si="194">SUM(AT80:AX80)</f>
        <v>20</v>
      </c>
      <c r="AZ80" s="16"/>
      <c r="BA80" s="16"/>
      <c r="BB80" s="16"/>
      <c r="BC80" s="16"/>
      <c r="BD80" s="6">
        <f t="shared" ref="BD80:BD85" si="195">SUM(AY80:BC80)</f>
        <v>20</v>
      </c>
      <c r="BE80" s="16"/>
      <c r="BF80" s="16"/>
      <c r="BG80" s="16"/>
      <c r="BH80" s="16"/>
      <c r="BI80" s="6">
        <f t="shared" ref="BI80:BI85" si="196">SUM(BD80:BH80)</f>
        <v>20</v>
      </c>
      <c r="BJ80" s="16"/>
      <c r="BK80" s="16"/>
      <c r="BL80" s="16"/>
      <c r="BM80" s="16"/>
      <c r="BN80" s="6">
        <f t="shared" ref="BN80:BN85" si="197">SUM(BI80:BM80)</f>
        <v>20</v>
      </c>
      <c r="BO80" s="16"/>
      <c r="BP80" s="16"/>
      <c r="BQ80" s="16"/>
      <c r="BR80" s="16"/>
      <c r="BS80" s="6">
        <f t="shared" ref="BS80:BS85" si="198">SUM(BN80:BR80)</f>
        <v>20</v>
      </c>
    </row>
    <row r="81" spans="1:71" s="39" customFormat="1" x14ac:dyDescent="0.25">
      <c r="A81" s="37"/>
      <c r="B81" s="31" t="s">
        <v>377</v>
      </c>
      <c r="C81" s="24">
        <v>2</v>
      </c>
      <c r="D81" s="24">
        <v>1326</v>
      </c>
      <c r="E81" s="30">
        <v>20</v>
      </c>
      <c r="F81" s="6">
        <f>IF(B81="MAL",E81,IF(E81&gt;=11,E81+variables!$B$1,11))</f>
        <v>21</v>
      </c>
      <c r="G81" s="38">
        <f t="shared" ref="G81:G85" si="199">$BS81/F81</f>
        <v>0.5714285714285714</v>
      </c>
      <c r="H81" s="149">
        <v>12</v>
      </c>
      <c r="I81" s="156">
        <f t="shared" si="171"/>
        <v>12</v>
      </c>
      <c r="J81" s="164"/>
      <c r="K81" s="16">
        <v>2017</v>
      </c>
      <c r="L81" s="16">
        <v>2017</v>
      </c>
      <c r="M81" s="45"/>
      <c r="N81" s="45"/>
      <c r="O81" s="45"/>
      <c r="P81" s="149">
        <f>SUM(M81:O81)+H81</f>
        <v>12</v>
      </c>
      <c r="Q81" s="16"/>
      <c r="R81" s="16"/>
      <c r="S81" s="16"/>
      <c r="T81" s="16"/>
      <c r="U81" s="6">
        <f t="shared" si="188"/>
        <v>12</v>
      </c>
      <c r="V81" s="16"/>
      <c r="W81" s="16"/>
      <c r="X81" s="16"/>
      <c r="Y81" s="16"/>
      <c r="Z81" s="6">
        <f t="shared" si="189"/>
        <v>12</v>
      </c>
      <c r="AA81" s="16"/>
      <c r="AB81" s="16"/>
      <c r="AC81" s="16"/>
      <c r="AD81" s="16"/>
      <c r="AE81" s="6">
        <f t="shared" si="190"/>
        <v>12</v>
      </c>
      <c r="AF81" s="16"/>
      <c r="AG81" s="16"/>
      <c r="AH81" s="16"/>
      <c r="AI81" s="16"/>
      <c r="AJ81" s="6">
        <f t="shared" si="191"/>
        <v>12</v>
      </c>
      <c r="AK81" s="16"/>
      <c r="AL81" s="16"/>
      <c r="AM81" s="16"/>
      <c r="AN81" s="16"/>
      <c r="AO81" s="6">
        <f t="shared" si="192"/>
        <v>12</v>
      </c>
      <c r="AP81" s="16"/>
      <c r="AQ81" s="16"/>
      <c r="AR81" s="16"/>
      <c r="AS81" s="16"/>
      <c r="AT81" s="6">
        <f t="shared" si="193"/>
        <v>12</v>
      </c>
      <c r="AU81" s="16"/>
      <c r="AV81" s="16"/>
      <c r="AW81" s="16"/>
      <c r="AX81" s="16"/>
      <c r="AY81" s="6">
        <f t="shared" si="194"/>
        <v>12</v>
      </c>
      <c r="AZ81" s="16"/>
      <c r="BA81" s="16"/>
      <c r="BB81" s="16"/>
      <c r="BC81" s="16"/>
      <c r="BD81" s="6">
        <f t="shared" si="195"/>
        <v>12</v>
      </c>
      <c r="BE81" s="16"/>
      <c r="BF81" s="16"/>
      <c r="BG81" s="16"/>
      <c r="BH81" s="16"/>
      <c r="BI81" s="6">
        <f t="shared" si="196"/>
        <v>12</v>
      </c>
      <c r="BJ81" s="16"/>
      <c r="BK81" s="16"/>
      <c r="BL81" s="16"/>
      <c r="BM81" s="16"/>
      <c r="BN81" s="6">
        <f t="shared" si="197"/>
        <v>12</v>
      </c>
      <c r="BO81" s="16"/>
      <c r="BP81" s="16"/>
      <c r="BQ81" s="16"/>
      <c r="BR81" s="16"/>
      <c r="BS81" s="6">
        <f t="shared" si="198"/>
        <v>12</v>
      </c>
    </row>
    <row r="82" spans="1:71" s="39" customFormat="1" x14ac:dyDescent="0.25">
      <c r="A82" s="37"/>
      <c r="B82" s="6" t="s">
        <v>358</v>
      </c>
      <c r="C82" s="24">
        <v>6</v>
      </c>
      <c r="D82" s="24">
        <v>760</v>
      </c>
      <c r="E82" s="30">
        <v>22</v>
      </c>
      <c r="F82" s="6">
        <f>IF(B82="MAL",E82,IF(E82&gt;=11,E82+variables!$B$1,11))</f>
        <v>23</v>
      </c>
      <c r="G82" s="38">
        <f t="shared" si="199"/>
        <v>0.95652173913043481</v>
      </c>
      <c r="H82" s="149">
        <v>22</v>
      </c>
      <c r="I82" s="156">
        <f t="shared" si="171"/>
        <v>22</v>
      </c>
      <c r="J82" s="164"/>
      <c r="K82" s="16">
        <v>2017</v>
      </c>
      <c r="L82" s="97">
        <v>2016</v>
      </c>
      <c r="M82" s="16"/>
      <c r="N82" s="16"/>
      <c r="O82" s="16"/>
      <c r="P82" s="149">
        <f t="shared" ref="P82:P85" si="200">SUM(M82:O82)+H82</f>
        <v>22</v>
      </c>
      <c r="Q82" s="16"/>
      <c r="R82" s="16"/>
      <c r="S82" s="16"/>
      <c r="T82" s="16"/>
      <c r="U82" s="6">
        <f t="shared" si="188"/>
        <v>22</v>
      </c>
      <c r="V82" s="16"/>
      <c r="W82" s="16"/>
      <c r="X82" s="16"/>
      <c r="Y82" s="16"/>
      <c r="Z82" s="6">
        <f t="shared" si="189"/>
        <v>22</v>
      </c>
      <c r="AA82" s="16"/>
      <c r="AB82" s="16"/>
      <c r="AC82" s="16"/>
      <c r="AD82" s="16"/>
      <c r="AE82" s="6">
        <f t="shared" si="190"/>
        <v>22</v>
      </c>
      <c r="AF82" s="16"/>
      <c r="AG82" s="16"/>
      <c r="AH82" s="16"/>
      <c r="AI82" s="16"/>
      <c r="AJ82" s="6">
        <f t="shared" si="191"/>
        <v>22</v>
      </c>
      <c r="AK82" s="16"/>
      <c r="AL82" s="16"/>
      <c r="AM82" s="16"/>
      <c r="AN82" s="16"/>
      <c r="AO82" s="6">
        <f t="shared" si="192"/>
        <v>22</v>
      </c>
      <c r="AP82" s="16"/>
      <c r="AQ82" s="16"/>
      <c r="AR82" s="16"/>
      <c r="AS82" s="16"/>
      <c r="AT82" s="6">
        <f t="shared" si="193"/>
        <v>22</v>
      </c>
      <c r="AU82" s="16"/>
      <c r="AV82" s="16"/>
      <c r="AW82" s="16"/>
      <c r="AX82" s="16"/>
      <c r="AY82" s="6">
        <f t="shared" si="194"/>
        <v>22</v>
      </c>
      <c r="AZ82" s="16"/>
      <c r="BA82" s="16"/>
      <c r="BB82" s="16"/>
      <c r="BC82" s="16"/>
      <c r="BD82" s="6">
        <f t="shared" si="195"/>
        <v>22</v>
      </c>
      <c r="BE82" s="16"/>
      <c r="BF82" s="16"/>
      <c r="BG82" s="16"/>
      <c r="BH82" s="16"/>
      <c r="BI82" s="6">
        <f t="shared" si="196"/>
        <v>22</v>
      </c>
      <c r="BJ82" s="16"/>
      <c r="BK82" s="16"/>
      <c r="BL82" s="16"/>
      <c r="BM82" s="16"/>
      <c r="BN82" s="6">
        <f t="shared" si="197"/>
        <v>22</v>
      </c>
      <c r="BO82" s="16"/>
      <c r="BP82" s="16"/>
      <c r="BQ82" s="16"/>
      <c r="BR82" s="16"/>
      <c r="BS82" s="6">
        <f t="shared" si="198"/>
        <v>22</v>
      </c>
    </row>
    <row r="83" spans="1:71" s="39" customFormat="1" ht="15" customHeight="1" x14ac:dyDescent="0.25">
      <c r="A83" s="37"/>
      <c r="B83" s="6" t="s">
        <v>284</v>
      </c>
      <c r="C83" s="24">
        <v>8</v>
      </c>
      <c r="D83" s="24">
        <v>7564</v>
      </c>
      <c r="E83" s="30">
        <v>75</v>
      </c>
      <c r="F83" s="6">
        <f>IF(B83="MAL",E83,IF(E83&gt;=11,E83+variables!$B$1,11))</f>
        <v>76</v>
      </c>
      <c r="G83" s="38">
        <f t="shared" si="199"/>
        <v>0.48684210526315791</v>
      </c>
      <c r="H83" s="149">
        <v>37</v>
      </c>
      <c r="I83" s="156">
        <f t="shared" si="171"/>
        <v>37</v>
      </c>
      <c r="J83" s="164"/>
      <c r="K83" s="16">
        <v>2017</v>
      </c>
      <c r="L83" s="16">
        <v>2017</v>
      </c>
      <c r="M83" s="16"/>
      <c r="N83" s="16"/>
      <c r="O83" s="16"/>
      <c r="P83" s="149">
        <f t="shared" si="200"/>
        <v>37</v>
      </c>
      <c r="Q83" s="16"/>
      <c r="R83" s="16"/>
      <c r="S83" s="16"/>
      <c r="T83" s="16"/>
      <c r="U83" s="6">
        <f t="shared" si="188"/>
        <v>37</v>
      </c>
      <c r="V83" s="16"/>
      <c r="W83" s="16"/>
      <c r="X83" s="16"/>
      <c r="Y83" s="16"/>
      <c r="Z83" s="6">
        <f t="shared" si="189"/>
        <v>37</v>
      </c>
      <c r="AA83" s="16"/>
      <c r="AB83" s="16"/>
      <c r="AC83" s="16"/>
      <c r="AD83" s="16"/>
      <c r="AE83" s="6">
        <f t="shared" si="190"/>
        <v>37</v>
      </c>
      <c r="AF83" s="16"/>
      <c r="AG83" s="16"/>
      <c r="AH83" s="16"/>
      <c r="AI83" s="16"/>
      <c r="AJ83" s="6">
        <f t="shared" si="191"/>
        <v>37</v>
      </c>
      <c r="AK83" s="16"/>
      <c r="AL83" s="16"/>
      <c r="AM83" s="16"/>
      <c r="AN83" s="16"/>
      <c r="AO83" s="6">
        <f t="shared" si="192"/>
        <v>37</v>
      </c>
      <c r="AP83" s="16"/>
      <c r="AQ83" s="16"/>
      <c r="AR83" s="16"/>
      <c r="AS83" s="16"/>
      <c r="AT83" s="6">
        <f t="shared" si="193"/>
        <v>37</v>
      </c>
      <c r="AU83" s="16"/>
      <c r="AV83" s="16"/>
      <c r="AW83" s="16"/>
      <c r="AX83" s="16"/>
      <c r="AY83" s="6">
        <f t="shared" si="194"/>
        <v>37</v>
      </c>
      <c r="AZ83" s="16"/>
      <c r="BA83" s="16"/>
      <c r="BB83" s="16"/>
      <c r="BC83" s="16"/>
      <c r="BD83" s="6">
        <f t="shared" si="195"/>
        <v>37</v>
      </c>
      <c r="BE83" s="16"/>
      <c r="BF83" s="16"/>
      <c r="BG83" s="16"/>
      <c r="BH83" s="16"/>
      <c r="BI83" s="6">
        <f t="shared" si="196"/>
        <v>37</v>
      </c>
      <c r="BJ83" s="16"/>
      <c r="BK83" s="16"/>
      <c r="BL83" s="16"/>
      <c r="BM83" s="16"/>
      <c r="BN83" s="6">
        <f t="shared" si="197"/>
        <v>37</v>
      </c>
      <c r="BO83" s="16"/>
      <c r="BP83" s="16"/>
      <c r="BQ83" s="16"/>
      <c r="BR83" s="16"/>
      <c r="BS83" s="6">
        <f t="shared" si="198"/>
        <v>37</v>
      </c>
    </row>
    <row r="84" spans="1:71" s="39" customFormat="1" x14ac:dyDescent="0.25">
      <c r="A84" s="37"/>
      <c r="B84" s="6" t="s">
        <v>38</v>
      </c>
      <c r="C84" s="24">
        <v>10</v>
      </c>
      <c r="D84" s="24">
        <v>9367</v>
      </c>
      <c r="E84" s="30">
        <v>21</v>
      </c>
      <c r="F84" s="6">
        <f>IF(B84="MAL",E84,IF(E84&gt;=11,E84+variables!$B$1,11))</f>
        <v>22</v>
      </c>
      <c r="G84" s="38">
        <f t="shared" si="199"/>
        <v>0.5</v>
      </c>
      <c r="H84" s="149">
        <v>11</v>
      </c>
      <c r="I84" s="156">
        <f t="shared" si="171"/>
        <v>11</v>
      </c>
      <c r="J84" s="164"/>
      <c r="K84" s="16">
        <v>2017</v>
      </c>
      <c r="L84" s="16">
        <v>2017</v>
      </c>
      <c r="M84" s="16"/>
      <c r="N84" s="16"/>
      <c r="O84" s="16"/>
      <c r="P84" s="149">
        <f t="shared" si="200"/>
        <v>11</v>
      </c>
      <c r="Q84" s="16"/>
      <c r="R84" s="16"/>
      <c r="S84" s="16"/>
      <c r="T84" s="16"/>
      <c r="U84" s="6">
        <f t="shared" si="188"/>
        <v>11</v>
      </c>
      <c r="V84" s="16"/>
      <c r="W84" s="16"/>
      <c r="X84" s="16"/>
      <c r="Y84" s="16"/>
      <c r="Z84" s="6">
        <f t="shared" si="189"/>
        <v>11</v>
      </c>
      <c r="AA84" s="16"/>
      <c r="AB84" s="16"/>
      <c r="AC84" s="16"/>
      <c r="AD84" s="16"/>
      <c r="AE84" s="6">
        <f t="shared" si="190"/>
        <v>11</v>
      </c>
      <c r="AF84" s="16"/>
      <c r="AG84" s="16"/>
      <c r="AH84" s="16"/>
      <c r="AI84" s="16"/>
      <c r="AJ84" s="6">
        <f t="shared" si="191"/>
        <v>11</v>
      </c>
      <c r="AK84" s="16"/>
      <c r="AL84" s="16"/>
      <c r="AM84" s="16"/>
      <c r="AN84" s="16"/>
      <c r="AO84" s="6">
        <f t="shared" si="192"/>
        <v>11</v>
      </c>
      <c r="AP84" s="16"/>
      <c r="AQ84" s="16"/>
      <c r="AR84" s="16"/>
      <c r="AS84" s="16"/>
      <c r="AT84" s="6">
        <f t="shared" si="193"/>
        <v>11</v>
      </c>
      <c r="AU84" s="16"/>
      <c r="AV84" s="16"/>
      <c r="AW84" s="16"/>
      <c r="AX84" s="16"/>
      <c r="AY84" s="6">
        <f t="shared" si="194"/>
        <v>11</v>
      </c>
      <c r="AZ84" s="16"/>
      <c r="BA84" s="16"/>
      <c r="BB84" s="16"/>
      <c r="BC84" s="16"/>
      <c r="BD84" s="6">
        <f t="shared" si="195"/>
        <v>11</v>
      </c>
      <c r="BE84" s="16"/>
      <c r="BF84" s="16"/>
      <c r="BG84" s="16"/>
      <c r="BH84" s="16"/>
      <c r="BI84" s="6">
        <f t="shared" si="196"/>
        <v>11</v>
      </c>
      <c r="BJ84" s="16"/>
      <c r="BK84" s="16"/>
      <c r="BL84" s="16"/>
      <c r="BM84" s="16"/>
      <c r="BN84" s="6">
        <f t="shared" si="197"/>
        <v>11</v>
      </c>
      <c r="BO84" s="16"/>
      <c r="BP84" s="16"/>
      <c r="BQ84" s="16"/>
      <c r="BR84" s="16"/>
      <c r="BS84" s="6">
        <f t="shared" si="198"/>
        <v>11</v>
      </c>
    </row>
    <row r="85" spans="1:71" s="39" customFormat="1" x14ac:dyDescent="0.25">
      <c r="A85" s="37"/>
      <c r="B85" s="27" t="s">
        <v>376</v>
      </c>
      <c r="C85" s="25">
        <v>12</v>
      </c>
      <c r="D85" s="25">
        <v>753</v>
      </c>
      <c r="E85" s="84">
        <v>34</v>
      </c>
      <c r="F85" s="6">
        <f>IF(B85="MAL",E85,IF(E85&gt;=11,E85+variables!$B$1,11))</f>
        <v>35</v>
      </c>
      <c r="G85" s="38">
        <f t="shared" si="199"/>
        <v>0.2857142857142857</v>
      </c>
      <c r="H85" s="149">
        <v>10</v>
      </c>
      <c r="I85" s="156">
        <f t="shared" si="171"/>
        <v>10</v>
      </c>
      <c r="J85" s="164"/>
      <c r="K85" s="16">
        <v>2017</v>
      </c>
      <c r="L85" s="16">
        <v>2017</v>
      </c>
      <c r="M85" s="45"/>
      <c r="N85" s="45"/>
      <c r="O85" s="45"/>
      <c r="P85" s="149">
        <f t="shared" si="200"/>
        <v>10</v>
      </c>
      <c r="Q85" s="49"/>
      <c r="R85" s="16"/>
      <c r="S85" s="16"/>
      <c r="T85" s="16"/>
      <c r="U85" s="6">
        <f t="shared" si="188"/>
        <v>10</v>
      </c>
      <c r="V85" s="16"/>
      <c r="W85" s="16"/>
      <c r="X85" s="16"/>
      <c r="Y85" s="16"/>
      <c r="Z85" s="6">
        <f t="shared" si="189"/>
        <v>10</v>
      </c>
      <c r="AA85" s="16"/>
      <c r="AB85" s="16"/>
      <c r="AC85" s="16"/>
      <c r="AD85" s="16"/>
      <c r="AE85" s="6">
        <f t="shared" si="190"/>
        <v>10</v>
      </c>
      <c r="AF85" s="16"/>
      <c r="AG85" s="16"/>
      <c r="AH85" s="16"/>
      <c r="AI85" s="16"/>
      <c r="AJ85" s="6">
        <f t="shared" si="191"/>
        <v>10</v>
      </c>
      <c r="AK85" s="16"/>
      <c r="AL85" s="16"/>
      <c r="AM85" s="16"/>
      <c r="AN85" s="16"/>
      <c r="AO85" s="6">
        <f t="shared" si="192"/>
        <v>10</v>
      </c>
      <c r="AP85" s="16"/>
      <c r="AQ85" s="16"/>
      <c r="AR85" s="16"/>
      <c r="AS85" s="16"/>
      <c r="AT85" s="6">
        <f t="shared" si="193"/>
        <v>10</v>
      </c>
      <c r="AU85" s="16"/>
      <c r="AV85" s="16"/>
      <c r="AW85" s="16"/>
      <c r="AX85" s="16"/>
      <c r="AY85" s="6">
        <f t="shared" si="194"/>
        <v>10</v>
      </c>
      <c r="AZ85" s="16"/>
      <c r="BA85" s="16"/>
      <c r="BB85" s="16"/>
      <c r="BC85" s="16"/>
      <c r="BD85" s="6">
        <f t="shared" si="195"/>
        <v>10</v>
      </c>
      <c r="BE85" s="16"/>
      <c r="BF85" s="16"/>
      <c r="BG85" s="16"/>
      <c r="BH85" s="16"/>
      <c r="BI85" s="6">
        <f t="shared" si="196"/>
        <v>10</v>
      </c>
      <c r="BJ85" s="16"/>
      <c r="BK85" s="16"/>
      <c r="BL85" s="16"/>
      <c r="BM85" s="16"/>
      <c r="BN85" s="6">
        <f t="shared" si="197"/>
        <v>10</v>
      </c>
      <c r="BO85" s="16"/>
      <c r="BP85" s="16"/>
      <c r="BQ85" s="16"/>
      <c r="BR85" s="16"/>
      <c r="BS85" s="6">
        <f t="shared" si="198"/>
        <v>10</v>
      </c>
    </row>
    <row r="86" spans="1:71" x14ac:dyDescent="0.25">
      <c r="A86" s="9"/>
      <c r="B86" s="4"/>
      <c r="C86" s="4"/>
      <c r="D86" s="4"/>
      <c r="E86" s="4"/>
      <c r="F86" s="4"/>
      <c r="G86" s="4"/>
      <c r="H86" s="169"/>
      <c r="I86" s="169"/>
      <c r="J86" s="169"/>
      <c r="K86" s="6"/>
      <c r="L86" s="6"/>
      <c r="M86" s="169">
        <f t="shared" ref="M86:AR86" si="201">SUM(M80:M85)</f>
        <v>0</v>
      </c>
      <c r="N86" s="169">
        <f t="shared" si="201"/>
        <v>0</v>
      </c>
      <c r="O86" s="169">
        <f t="shared" si="201"/>
        <v>0</v>
      </c>
      <c r="P86" s="169">
        <f t="shared" si="201"/>
        <v>112</v>
      </c>
      <c r="Q86" s="169">
        <f t="shared" si="201"/>
        <v>0</v>
      </c>
      <c r="R86" s="169">
        <f t="shared" si="201"/>
        <v>0</v>
      </c>
      <c r="S86" s="169">
        <f t="shared" si="201"/>
        <v>0</v>
      </c>
      <c r="T86" s="169">
        <f t="shared" si="201"/>
        <v>0</v>
      </c>
      <c r="U86" s="169">
        <f t="shared" si="201"/>
        <v>112</v>
      </c>
      <c r="V86" s="169">
        <f t="shared" si="201"/>
        <v>0</v>
      </c>
      <c r="W86" s="169">
        <f t="shared" si="201"/>
        <v>0</v>
      </c>
      <c r="X86" s="169">
        <f t="shared" si="201"/>
        <v>0</v>
      </c>
      <c r="Y86" s="169">
        <f t="shared" si="201"/>
        <v>0</v>
      </c>
      <c r="Z86" s="169">
        <f t="shared" si="201"/>
        <v>112</v>
      </c>
      <c r="AA86" s="169">
        <f t="shared" si="201"/>
        <v>0</v>
      </c>
      <c r="AB86" s="169">
        <f t="shared" si="201"/>
        <v>0</v>
      </c>
      <c r="AC86" s="169">
        <f t="shared" si="201"/>
        <v>0</v>
      </c>
      <c r="AD86" s="169">
        <f t="shared" si="201"/>
        <v>0</v>
      </c>
      <c r="AE86" s="169">
        <f t="shared" si="201"/>
        <v>112</v>
      </c>
      <c r="AF86" s="169">
        <f t="shared" si="201"/>
        <v>0</v>
      </c>
      <c r="AG86" s="169">
        <f t="shared" si="201"/>
        <v>0</v>
      </c>
      <c r="AH86" s="169">
        <f t="shared" si="201"/>
        <v>0</v>
      </c>
      <c r="AI86" s="169">
        <f t="shared" si="201"/>
        <v>0</v>
      </c>
      <c r="AJ86" s="169">
        <f t="shared" si="201"/>
        <v>112</v>
      </c>
      <c r="AK86" s="169">
        <f t="shared" si="201"/>
        <v>0</v>
      </c>
      <c r="AL86" s="169">
        <f t="shared" si="201"/>
        <v>0</v>
      </c>
      <c r="AM86" s="169">
        <f t="shared" si="201"/>
        <v>0</v>
      </c>
      <c r="AN86" s="169">
        <f t="shared" si="201"/>
        <v>0</v>
      </c>
      <c r="AO86" s="169">
        <f t="shared" si="201"/>
        <v>112</v>
      </c>
      <c r="AP86" s="169">
        <f t="shared" si="201"/>
        <v>0</v>
      </c>
      <c r="AQ86" s="169">
        <f t="shared" si="201"/>
        <v>0</v>
      </c>
      <c r="AR86" s="169">
        <f t="shared" si="201"/>
        <v>0</v>
      </c>
      <c r="AS86" s="169">
        <f t="shared" ref="AS86:BS86" si="202">SUM(AS80:AS85)</f>
        <v>0</v>
      </c>
      <c r="AT86" s="169">
        <f t="shared" si="202"/>
        <v>112</v>
      </c>
      <c r="AU86" s="169">
        <f t="shared" si="202"/>
        <v>0</v>
      </c>
      <c r="AV86" s="169">
        <f t="shared" si="202"/>
        <v>0</v>
      </c>
      <c r="AW86" s="169">
        <f t="shared" si="202"/>
        <v>0</v>
      </c>
      <c r="AX86" s="169">
        <f t="shared" si="202"/>
        <v>0</v>
      </c>
      <c r="AY86" s="169">
        <f t="shared" si="202"/>
        <v>112</v>
      </c>
      <c r="AZ86" s="169">
        <f t="shared" si="202"/>
        <v>0</v>
      </c>
      <c r="BA86" s="169">
        <f t="shared" si="202"/>
        <v>0</v>
      </c>
      <c r="BB86" s="169">
        <f t="shared" si="202"/>
        <v>0</v>
      </c>
      <c r="BC86" s="169">
        <f t="shared" si="202"/>
        <v>0</v>
      </c>
      <c r="BD86" s="169">
        <f t="shared" si="202"/>
        <v>112</v>
      </c>
      <c r="BE86" s="169">
        <f t="shared" si="202"/>
        <v>0</v>
      </c>
      <c r="BF86" s="169">
        <f t="shared" si="202"/>
        <v>0</v>
      </c>
      <c r="BG86" s="169">
        <f t="shared" si="202"/>
        <v>0</v>
      </c>
      <c r="BH86" s="169">
        <f t="shared" si="202"/>
        <v>0</v>
      </c>
      <c r="BI86" s="169">
        <f t="shared" si="202"/>
        <v>112</v>
      </c>
      <c r="BJ86" s="169">
        <f t="shared" si="202"/>
        <v>0</v>
      </c>
      <c r="BK86" s="169">
        <f t="shared" si="202"/>
        <v>0</v>
      </c>
      <c r="BL86" s="169">
        <f t="shared" si="202"/>
        <v>0</v>
      </c>
      <c r="BM86" s="169">
        <f t="shared" si="202"/>
        <v>0</v>
      </c>
      <c r="BN86" s="169">
        <f t="shared" si="202"/>
        <v>112</v>
      </c>
      <c r="BO86" s="169">
        <f t="shared" si="202"/>
        <v>0</v>
      </c>
      <c r="BP86" s="169">
        <f t="shared" si="202"/>
        <v>0</v>
      </c>
      <c r="BQ86" s="169">
        <f t="shared" si="202"/>
        <v>0</v>
      </c>
      <c r="BR86" s="169">
        <f t="shared" si="202"/>
        <v>0</v>
      </c>
      <c r="BS86" s="169">
        <f t="shared" si="202"/>
        <v>112</v>
      </c>
    </row>
    <row r="87" spans="1:71" x14ac:dyDescent="0.25">
      <c r="A87" s="4"/>
      <c r="B87" s="4" t="s">
        <v>299</v>
      </c>
      <c r="C87" s="4">
        <f>COUNT(C81:C85)</f>
        <v>5</v>
      </c>
      <c r="D87" s="4"/>
      <c r="E87" s="4">
        <f>SUM(E80:E85)</f>
        <v>198</v>
      </c>
      <c r="F87" s="4">
        <f>SUM(F80:F85)</f>
        <v>203</v>
      </c>
      <c r="G87" s="7">
        <f>$BS86/F87</f>
        <v>0.55172413793103448</v>
      </c>
      <c r="H87" s="169">
        <f>SUM(H80:H85)</f>
        <v>112</v>
      </c>
      <c r="I87" s="169">
        <f>SUM(I80:I85)</f>
        <v>112</v>
      </c>
      <c r="J87" s="169">
        <f>SUM(J80:J85)</f>
        <v>0</v>
      </c>
      <c r="K87" s="6"/>
      <c r="L87" s="6"/>
      <c r="M87" s="4"/>
      <c r="N87" s="4"/>
      <c r="O87" s="4"/>
      <c r="P87" s="7">
        <f>P86/F87</f>
        <v>0.55172413793103448</v>
      </c>
      <c r="Q87" s="4"/>
      <c r="R87" s="4">
        <f>M86+R86</f>
        <v>0</v>
      </c>
      <c r="S87" s="4">
        <f>N86+S86</f>
        <v>0</v>
      </c>
      <c r="T87" s="4">
        <f>O86+T86</f>
        <v>0</v>
      </c>
      <c r="U87" s="7">
        <f>U86/F87</f>
        <v>0.55172413793103448</v>
      </c>
      <c r="V87" s="4"/>
      <c r="W87" s="4">
        <f>R87+W86</f>
        <v>0</v>
      </c>
      <c r="X87" s="4">
        <f>S87+X86</f>
        <v>0</v>
      </c>
      <c r="Y87" s="4">
        <f>T87+Y86</f>
        <v>0</v>
      </c>
      <c r="Z87" s="7">
        <f>Z86/F87</f>
        <v>0.55172413793103448</v>
      </c>
      <c r="AA87" s="4"/>
      <c r="AB87" s="4">
        <f>W87+AB86</f>
        <v>0</v>
      </c>
      <c r="AC87" s="4">
        <f>X87+AC86</f>
        <v>0</v>
      </c>
      <c r="AD87" s="4">
        <f>Y87+AD86</f>
        <v>0</v>
      </c>
      <c r="AE87" s="7">
        <f>AE86/F87</f>
        <v>0.55172413793103448</v>
      </c>
      <c r="AF87" s="4"/>
      <c r="AG87" s="4">
        <f>AB87+AG86</f>
        <v>0</v>
      </c>
      <c r="AH87" s="4">
        <f>AC87+AH86</f>
        <v>0</v>
      </c>
      <c r="AI87" s="4">
        <f>AD87+AI86</f>
        <v>0</v>
      </c>
      <c r="AJ87" s="7">
        <f>AJ86/F87</f>
        <v>0.55172413793103448</v>
      </c>
      <c r="AK87" s="4"/>
      <c r="AL87" s="4">
        <f>AG87+AL86</f>
        <v>0</v>
      </c>
      <c r="AM87" s="4">
        <f>AH87+AM86</f>
        <v>0</v>
      </c>
      <c r="AN87" s="4">
        <f>AI87+AN86</f>
        <v>0</v>
      </c>
      <c r="AO87" s="7">
        <f>AO86/F87</f>
        <v>0.55172413793103448</v>
      </c>
      <c r="AP87" s="4"/>
      <c r="AQ87" s="4">
        <f>AL87+AQ86</f>
        <v>0</v>
      </c>
      <c r="AR87" s="4">
        <f>AM87+AR86</f>
        <v>0</v>
      </c>
      <c r="AS87" s="4">
        <f>AN87+AS86</f>
        <v>0</v>
      </c>
      <c r="AT87" s="7">
        <f>AT86/F87</f>
        <v>0.55172413793103448</v>
      </c>
      <c r="AU87" s="4"/>
      <c r="AV87" s="4">
        <f>AQ87+AV86</f>
        <v>0</v>
      </c>
      <c r="AW87" s="4">
        <f>AR87+AW86</f>
        <v>0</v>
      </c>
      <c r="AX87" s="4">
        <f>AS87+AX86</f>
        <v>0</v>
      </c>
      <c r="AY87" s="7">
        <f>AY86/F87</f>
        <v>0.55172413793103448</v>
      </c>
      <c r="AZ87" s="4"/>
      <c r="BA87" s="4">
        <f>AV87+BA86</f>
        <v>0</v>
      </c>
      <c r="BB87" s="4">
        <f>AW87+BB86</f>
        <v>0</v>
      </c>
      <c r="BC87" s="4">
        <f>AX87+BC86</f>
        <v>0</v>
      </c>
      <c r="BD87" s="7">
        <f>BD86/F87</f>
        <v>0.55172413793103448</v>
      </c>
      <c r="BE87" s="4"/>
      <c r="BF87" s="4">
        <f>BA87+BF86</f>
        <v>0</v>
      </c>
      <c r="BG87" s="4">
        <f>BB87+BG86</f>
        <v>0</v>
      </c>
      <c r="BH87" s="4">
        <f>BC87+BH86</f>
        <v>0</v>
      </c>
      <c r="BI87" s="7">
        <f>BI86/F87</f>
        <v>0.55172413793103448</v>
      </c>
      <c r="BJ87" s="4"/>
      <c r="BK87" s="4">
        <f>BF87+BK86</f>
        <v>0</v>
      </c>
      <c r="BL87" s="4">
        <f>BG87+BL86</f>
        <v>0</v>
      </c>
      <c r="BM87" s="4">
        <f>BH87+BM86</f>
        <v>0</v>
      </c>
      <c r="BN87" s="7">
        <f>BN86/F87</f>
        <v>0.55172413793103448</v>
      </c>
      <c r="BO87" s="4"/>
      <c r="BP87" s="4">
        <f>BK87+BP86</f>
        <v>0</v>
      </c>
      <c r="BQ87" s="4">
        <f>BL87+BQ86</f>
        <v>0</v>
      </c>
      <c r="BR87" s="4">
        <f>BM87+BR86</f>
        <v>0</v>
      </c>
      <c r="BS87" s="7">
        <f>BS86/F87</f>
        <v>0.55172413793103448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4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Y16" sqref="Y16"/>
    </sheetView>
  </sheetViews>
  <sheetFormatPr defaultColWidth="8.85546875" defaultRowHeight="15" x14ac:dyDescent="0.25"/>
  <cols>
    <col min="1" max="1" width="11.5703125" bestFit="1" customWidth="1"/>
    <col min="2" max="2" width="18.85546875" customWidth="1"/>
    <col min="3" max="3" width="4.42578125" customWidth="1"/>
    <col min="4" max="4" width="5.28515625" customWidth="1"/>
    <col min="5" max="5" width="5.42578125" customWidth="1"/>
    <col min="6" max="6" width="5.140625" bestFit="1" customWidth="1"/>
    <col min="7" max="7" width="8.28515625" bestFit="1" customWidth="1"/>
    <col min="8" max="8" width="5.140625" style="162" customWidth="1"/>
    <col min="9" max="9" width="8" style="162" customWidth="1"/>
    <col min="10" max="10" width="5" style="162" customWidth="1"/>
    <col min="11" max="11" width="5.5703125" style="39" bestFit="1" customWidth="1"/>
    <col min="12" max="12" width="9.28515625" style="39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8" customWidth="1"/>
    <col min="62" max="65" width="3" customWidth="1"/>
    <col min="66" max="66" width="8" customWidth="1"/>
    <col min="67" max="70" width="3" customWidth="1"/>
    <col min="71" max="71" width="8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7" t="s">
        <v>424</v>
      </c>
      <c r="N1" s="198"/>
      <c r="O1" s="198"/>
      <c r="P1" s="199"/>
      <c r="Q1" s="197" t="s">
        <v>157</v>
      </c>
      <c r="R1" s="198"/>
      <c r="S1" s="198"/>
      <c r="T1" s="198"/>
      <c r="U1" s="199"/>
      <c r="V1" s="197" t="s">
        <v>361</v>
      </c>
      <c r="W1" s="198"/>
      <c r="X1" s="198"/>
      <c r="Y1" s="198"/>
      <c r="Z1" s="199"/>
      <c r="AA1" s="197" t="s">
        <v>176</v>
      </c>
      <c r="AB1" s="198"/>
      <c r="AC1" s="198"/>
      <c r="AD1" s="198"/>
      <c r="AE1" s="199"/>
      <c r="AF1" s="197" t="s">
        <v>177</v>
      </c>
      <c r="AG1" s="198"/>
      <c r="AH1" s="198"/>
      <c r="AI1" s="198"/>
      <c r="AJ1" s="199"/>
      <c r="AK1" s="197" t="s">
        <v>94</v>
      </c>
      <c r="AL1" s="198"/>
      <c r="AM1" s="198"/>
      <c r="AN1" s="198"/>
      <c r="AO1" s="199"/>
      <c r="AP1" s="197" t="s">
        <v>95</v>
      </c>
      <c r="AQ1" s="198"/>
      <c r="AR1" s="198"/>
      <c r="AS1" s="198"/>
      <c r="AT1" s="199"/>
      <c r="AU1" s="197" t="s">
        <v>65</v>
      </c>
      <c r="AV1" s="198"/>
      <c r="AW1" s="198"/>
      <c r="AX1" s="198"/>
      <c r="AY1" s="199"/>
      <c r="AZ1" s="197" t="s">
        <v>66</v>
      </c>
      <c r="BA1" s="198"/>
      <c r="BB1" s="198"/>
      <c r="BC1" s="198"/>
      <c r="BD1" s="199"/>
      <c r="BE1" s="197" t="s">
        <v>58</v>
      </c>
      <c r="BF1" s="198"/>
      <c r="BG1" s="198"/>
      <c r="BH1" s="198"/>
      <c r="BI1" s="199"/>
      <c r="BJ1" s="197" t="s">
        <v>278</v>
      </c>
      <c r="BK1" s="198"/>
      <c r="BL1" s="198"/>
      <c r="BM1" s="198"/>
      <c r="BN1" s="199"/>
      <c r="BO1" s="197" t="s">
        <v>396</v>
      </c>
      <c r="BP1" s="198"/>
      <c r="BQ1" s="198"/>
      <c r="BR1" s="198"/>
      <c r="BS1" s="199"/>
    </row>
    <row r="2" spans="1:71" s="29" customFormat="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x14ac:dyDescent="0.25">
      <c r="A3" s="8" t="s">
        <v>56</v>
      </c>
      <c r="B3" s="9" t="s">
        <v>142</v>
      </c>
      <c r="C3" s="9"/>
      <c r="D3" s="9"/>
      <c r="E3" s="81">
        <v>175</v>
      </c>
      <c r="F3" s="6">
        <f>IF(B3="MAL",E3,IF(E3&gt;=11,E3+variables!$B$1,11))</f>
        <v>175</v>
      </c>
      <c r="G3" s="10">
        <f>BS3/F3</f>
        <v>0.94857142857142862</v>
      </c>
      <c r="H3" s="159">
        <v>162</v>
      </c>
      <c r="I3" s="159">
        <f>+H3+J3</f>
        <v>162</v>
      </c>
      <c r="J3" s="163"/>
      <c r="K3" s="23">
        <v>2017</v>
      </c>
      <c r="L3" s="23">
        <v>2017</v>
      </c>
      <c r="M3" s="14"/>
      <c r="N3" s="14"/>
      <c r="O3" s="14"/>
      <c r="P3" s="159">
        <f>+I3</f>
        <v>162</v>
      </c>
      <c r="Q3" s="14"/>
      <c r="R3" s="14"/>
      <c r="S3" s="14">
        <v>4</v>
      </c>
      <c r="T3" s="14"/>
      <c r="U3" s="6">
        <f t="shared" ref="U3:U25" si="0">SUM(P3:T3)</f>
        <v>166</v>
      </c>
      <c r="V3" s="14"/>
      <c r="W3" s="14"/>
      <c r="X3" s="14"/>
      <c r="Y3" s="14"/>
      <c r="Z3" s="6">
        <f t="shared" ref="Z3:Z25" si="1">SUM(U3:Y3)</f>
        <v>166</v>
      </c>
      <c r="AA3" s="14"/>
      <c r="AB3" s="14"/>
      <c r="AC3" s="14"/>
      <c r="AD3" s="14"/>
      <c r="AE3" s="6">
        <f t="shared" ref="AE3:AE25" si="2">SUM(Z3:AD3)</f>
        <v>166</v>
      </c>
      <c r="AF3" s="14"/>
      <c r="AG3" s="14"/>
      <c r="AH3" s="14"/>
      <c r="AI3" s="14"/>
      <c r="AJ3" s="6">
        <f t="shared" ref="AJ3:AJ25" si="3">SUM(AE3:AI3)</f>
        <v>166</v>
      </c>
      <c r="AK3" s="14"/>
      <c r="AL3" s="14"/>
      <c r="AM3" s="14"/>
      <c r="AN3" s="14"/>
      <c r="AO3" s="6">
        <f t="shared" ref="AO3:AO25" si="4">SUM(AJ3:AN3)</f>
        <v>166</v>
      </c>
      <c r="AP3" s="14"/>
      <c r="AQ3" s="14"/>
      <c r="AR3" s="14"/>
      <c r="AS3" s="14"/>
      <c r="AT3" s="6">
        <f t="shared" ref="AT3:AT25" si="5">SUM(AO3:AS3)</f>
        <v>166</v>
      </c>
      <c r="AU3" s="14"/>
      <c r="AV3" s="14"/>
      <c r="AW3" s="14"/>
      <c r="AX3" s="14"/>
      <c r="AY3" s="6">
        <f t="shared" ref="AY3:AY25" si="6">SUM(AT3:AX3)</f>
        <v>166</v>
      </c>
      <c r="AZ3" s="14"/>
      <c r="BA3" s="14"/>
      <c r="BB3" s="14"/>
      <c r="BC3" s="14"/>
      <c r="BD3" s="6">
        <f t="shared" ref="BD3:BD25" si="7">SUM(AY3:BC3)</f>
        <v>166</v>
      </c>
      <c r="BE3" s="14"/>
      <c r="BF3" s="14"/>
      <c r="BG3" s="14"/>
      <c r="BH3" s="14"/>
      <c r="BI3" s="6">
        <f t="shared" ref="BI3:BI25" si="8">SUM(BD3:BH3)</f>
        <v>166</v>
      </c>
      <c r="BJ3" s="14"/>
      <c r="BK3" s="14"/>
      <c r="BL3" s="14"/>
      <c r="BM3" s="14"/>
      <c r="BN3" s="6">
        <f t="shared" ref="BN3:BN25" si="9">SUM(BI3:BM3)</f>
        <v>166</v>
      </c>
      <c r="BO3" s="14"/>
      <c r="BP3" s="14"/>
      <c r="BQ3" s="14"/>
      <c r="BR3" s="14"/>
      <c r="BS3" s="6">
        <f t="shared" ref="BS3:BS25" si="10">SUM(BN3:BR3)</f>
        <v>166</v>
      </c>
    </row>
    <row r="4" spans="1:71" s="39" customFormat="1" x14ac:dyDescent="0.25">
      <c r="A4" s="6"/>
      <c r="B4" s="46" t="s">
        <v>327</v>
      </c>
      <c r="C4" s="45">
        <v>1</v>
      </c>
      <c r="D4" s="45">
        <v>6676</v>
      </c>
      <c r="E4" s="45">
        <v>70</v>
      </c>
      <c r="F4" s="6">
        <f>IF(B4="MAL",E4,IF(E4&gt;=11,E4+variables!$B$1,11))</f>
        <v>71</v>
      </c>
      <c r="G4" s="76">
        <f t="shared" ref="G4:G25" si="11">$BS4/F4</f>
        <v>0.76056338028169013</v>
      </c>
      <c r="H4" s="156">
        <v>54</v>
      </c>
      <c r="I4" s="159">
        <f t="shared" ref="I4:I25" si="12">+H4+J4</f>
        <v>54</v>
      </c>
      <c r="J4" s="164"/>
      <c r="K4" s="23">
        <v>2017</v>
      </c>
      <c r="L4" s="16">
        <v>2017</v>
      </c>
      <c r="M4" s="16"/>
      <c r="N4" s="16"/>
      <c r="O4" s="16"/>
      <c r="P4" s="149">
        <f>+H4+SUM(M4:O4)</f>
        <v>54</v>
      </c>
      <c r="Q4" s="16"/>
      <c r="R4" s="16"/>
      <c r="S4" s="16"/>
      <c r="T4" s="16"/>
      <c r="U4" s="6">
        <f t="shared" si="0"/>
        <v>54</v>
      </c>
      <c r="V4" s="16"/>
      <c r="W4" s="16"/>
      <c r="X4" s="16"/>
      <c r="Y4" s="16"/>
      <c r="Z4" s="6">
        <f t="shared" si="1"/>
        <v>54</v>
      </c>
      <c r="AA4" s="16"/>
      <c r="AB4" s="16"/>
      <c r="AC4" s="16"/>
      <c r="AD4" s="16"/>
      <c r="AE4" s="6">
        <f t="shared" si="2"/>
        <v>54</v>
      </c>
      <c r="AF4" s="16"/>
      <c r="AG4" s="16"/>
      <c r="AH4" s="16"/>
      <c r="AI4" s="16"/>
      <c r="AJ4" s="6">
        <f t="shared" si="3"/>
        <v>54</v>
      </c>
      <c r="AK4" s="16"/>
      <c r="AL4" s="16"/>
      <c r="AM4" s="16"/>
      <c r="AN4" s="16"/>
      <c r="AO4" s="6">
        <f t="shared" si="4"/>
        <v>54</v>
      </c>
      <c r="AP4" s="16"/>
      <c r="AQ4" s="16"/>
      <c r="AR4" s="16"/>
      <c r="AS4" s="16"/>
      <c r="AT4" s="6">
        <f t="shared" si="5"/>
        <v>54</v>
      </c>
      <c r="AU4" s="16"/>
      <c r="AV4" s="16"/>
      <c r="AW4" s="16"/>
      <c r="AX4" s="16"/>
      <c r="AY4" s="6">
        <f t="shared" si="6"/>
        <v>54</v>
      </c>
      <c r="AZ4" s="16"/>
      <c r="BA4" s="16"/>
      <c r="BB4" s="16"/>
      <c r="BC4" s="16"/>
      <c r="BD4" s="6">
        <f t="shared" si="7"/>
        <v>54</v>
      </c>
      <c r="BE4" s="16"/>
      <c r="BF4" s="16"/>
      <c r="BG4" s="16"/>
      <c r="BH4" s="16"/>
      <c r="BI4" s="6">
        <f t="shared" si="8"/>
        <v>54</v>
      </c>
      <c r="BJ4" s="16"/>
      <c r="BK4" s="16"/>
      <c r="BL4" s="16"/>
      <c r="BM4" s="16"/>
      <c r="BN4" s="6">
        <f t="shared" si="9"/>
        <v>54</v>
      </c>
      <c r="BO4" s="16"/>
      <c r="BP4" s="16"/>
      <c r="BQ4" s="16"/>
      <c r="BR4" s="16"/>
      <c r="BS4" s="6">
        <f t="shared" si="10"/>
        <v>54</v>
      </c>
    </row>
    <row r="5" spans="1:71" s="39" customFormat="1" x14ac:dyDescent="0.25">
      <c r="A5" s="6"/>
      <c r="B5" s="16" t="s">
        <v>395</v>
      </c>
      <c r="C5" s="45">
        <v>4</v>
      </c>
      <c r="D5" s="45">
        <v>2947</v>
      </c>
      <c r="E5" s="45">
        <v>22</v>
      </c>
      <c r="F5" s="6">
        <f>IF(B5="MAL",E5,IF(E5&gt;=11,E5+variables!$B$1,11))</f>
        <v>23</v>
      </c>
      <c r="G5" s="76">
        <f t="shared" si="11"/>
        <v>0.73913043478260865</v>
      </c>
      <c r="H5" s="156">
        <v>17</v>
      </c>
      <c r="I5" s="159">
        <f t="shared" si="12"/>
        <v>17</v>
      </c>
      <c r="J5" s="164"/>
      <c r="K5" s="23">
        <v>2017</v>
      </c>
      <c r="L5" s="16">
        <v>2017</v>
      </c>
      <c r="M5" s="16"/>
      <c r="N5" s="16"/>
      <c r="O5" s="16"/>
      <c r="P5" s="149">
        <f t="shared" ref="P5:P25" si="13">+H5+SUM(M5:O5)</f>
        <v>17</v>
      </c>
      <c r="Q5" s="16"/>
      <c r="R5" s="16"/>
      <c r="S5" s="16"/>
      <c r="T5" s="16"/>
      <c r="U5" s="6">
        <f t="shared" si="0"/>
        <v>17</v>
      </c>
      <c r="V5" s="16"/>
      <c r="W5" s="16"/>
      <c r="X5" s="16"/>
      <c r="Y5" s="16"/>
      <c r="Z5" s="6">
        <f t="shared" si="1"/>
        <v>17</v>
      </c>
      <c r="AA5" s="16"/>
      <c r="AB5" s="16"/>
      <c r="AC5" s="16"/>
      <c r="AD5" s="16"/>
      <c r="AE5" s="6">
        <f t="shared" si="2"/>
        <v>17</v>
      </c>
      <c r="AF5" s="16"/>
      <c r="AG5" s="16"/>
      <c r="AH5" s="16"/>
      <c r="AI5" s="16"/>
      <c r="AJ5" s="6">
        <f t="shared" si="3"/>
        <v>17</v>
      </c>
      <c r="AK5" s="16"/>
      <c r="AL5" s="16"/>
      <c r="AM5" s="16"/>
      <c r="AN5" s="16"/>
      <c r="AO5" s="6">
        <f t="shared" si="4"/>
        <v>17</v>
      </c>
      <c r="AP5" s="16"/>
      <c r="AQ5" s="16"/>
      <c r="AR5" s="16"/>
      <c r="AS5" s="16"/>
      <c r="AT5" s="6">
        <f t="shared" si="5"/>
        <v>17</v>
      </c>
      <c r="AU5" s="16"/>
      <c r="AV5" s="16"/>
      <c r="AW5" s="16"/>
      <c r="AX5" s="16"/>
      <c r="AY5" s="6">
        <f t="shared" si="6"/>
        <v>17</v>
      </c>
      <c r="AZ5" s="16"/>
      <c r="BA5" s="16"/>
      <c r="BB5" s="16"/>
      <c r="BC5" s="16"/>
      <c r="BD5" s="6">
        <f t="shared" si="7"/>
        <v>17</v>
      </c>
      <c r="BE5" s="16"/>
      <c r="BF5" s="16"/>
      <c r="BG5" s="16"/>
      <c r="BH5" s="16"/>
      <c r="BI5" s="6">
        <f t="shared" si="8"/>
        <v>17</v>
      </c>
      <c r="BJ5" s="16"/>
      <c r="BK5" s="16"/>
      <c r="BL5" s="16"/>
      <c r="BM5" s="16"/>
      <c r="BN5" s="6">
        <f t="shared" si="9"/>
        <v>17</v>
      </c>
      <c r="BO5" s="16"/>
      <c r="BP5" s="16"/>
      <c r="BQ5" s="16"/>
      <c r="BR5" s="16"/>
      <c r="BS5" s="6">
        <f t="shared" si="10"/>
        <v>17</v>
      </c>
    </row>
    <row r="6" spans="1:71" s="39" customFormat="1" x14ac:dyDescent="0.25">
      <c r="A6" s="6"/>
      <c r="B6" s="16" t="s">
        <v>198</v>
      </c>
      <c r="C6" s="45">
        <v>5</v>
      </c>
      <c r="D6" s="45">
        <v>8437</v>
      </c>
      <c r="E6" s="45">
        <v>23</v>
      </c>
      <c r="F6" s="6">
        <f>IF(B6="MAL",E6,IF(E6&gt;=11,E6+variables!$B$1,11))</f>
        <v>24</v>
      </c>
      <c r="G6" s="76">
        <f t="shared" si="11"/>
        <v>0.75</v>
      </c>
      <c r="H6" s="156">
        <v>18</v>
      </c>
      <c r="I6" s="159">
        <f t="shared" si="12"/>
        <v>18</v>
      </c>
      <c r="J6" s="164"/>
      <c r="K6" s="23">
        <v>2017</v>
      </c>
      <c r="L6" s="16">
        <v>2017</v>
      </c>
      <c r="M6" s="16"/>
      <c r="N6" s="16"/>
      <c r="O6" s="16"/>
      <c r="P6" s="149">
        <f t="shared" si="13"/>
        <v>18</v>
      </c>
      <c r="Q6" s="16"/>
      <c r="R6" s="16"/>
      <c r="S6" s="16"/>
      <c r="T6" s="16"/>
      <c r="U6" s="6">
        <f t="shared" si="0"/>
        <v>18</v>
      </c>
      <c r="V6" s="16"/>
      <c r="W6" s="16"/>
      <c r="X6" s="16"/>
      <c r="Y6" s="16"/>
      <c r="Z6" s="6">
        <f t="shared" si="1"/>
        <v>18</v>
      </c>
      <c r="AA6" s="16"/>
      <c r="AB6" s="16"/>
      <c r="AC6" s="16"/>
      <c r="AD6" s="16"/>
      <c r="AE6" s="6">
        <f t="shared" si="2"/>
        <v>18</v>
      </c>
      <c r="AF6" s="16"/>
      <c r="AG6" s="16"/>
      <c r="AH6" s="16"/>
      <c r="AI6" s="16"/>
      <c r="AJ6" s="6">
        <f t="shared" si="3"/>
        <v>18</v>
      </c>
      <c r="AK6" s="16"/>
      <c r="AL6" s="16"/>
      <c r="AM6" s="16"/>
      <c r="AN6" s="16"/>
      <c r="AO6" s="6">
        <f t="shared" si="4"/>
        <v>18</v>
      </c>
      <c r="AP6" s="16"/>
      <c r="AQ6" s="16"/>
      <c r="AR6" s="16"/>
      <c r="AS6" s="16"/>
      <c r="AT6" s="6">
        <f t="shared" si="5"/>
        <v>18</v>
      </c>
      <c r="AU6" s="16"/>
      <c r="AV6" s="16"/>
      <c r="AW6" s="16"/>
      <c r="AX6" s="16"/>
      <c r="AY6" s="6">
        <f t="shared" si="6"/>
        <v>18</v>
      </c>
      <c r="AZ6" s="16"/>
      <c r="BA6" s="16"/>
      <c r="BB6" s="16"/>
      <c r="BC6" s="16"/>
      <c r="BD6" s="6">
        <f t="shared" si="7"/>
        <v>18</v>
      </c>
      <c r="BE6" s="16"/>
      <c r="BF6" s="16"/>
      <c r="BG6" s="16"/>
      <c r="BH6" s="16"/>
      <c r="BI6" s="6">
        <f t="shared" si="8"/>
        <v>18</v>
      </c>
      <c r="BJ6" s="16"/>
      <c r="BK6" s="16"/>
      <c r="BL6" s="16"/>
      <c r="BM6" s="16"/>
      <c r="BN6" s="6">
        <f t="shared" si="9"/>
        <v>18</v>
      </c>
      <c r="BO6" s="16"/>
      <c r="BP6" s="16"/>
      <c r="BQ6" s="16"/>
      <c r="BR6" s="16"/>
      <c r="BS6" s="6">
        <f t="shared" si="10"/>
        <v>18</v>
      </c>
    </row>
    <row r="7" spans="1:71" s="191" customFormat="1" x14ac:dyDescent="0.25">
      <c r="A7" s="147"/>
      <c r="B7" s="190" t="s">
        <v>378</v>
      </c>
      <c r="C7" s="192">
        <v>6</v>
      </c>
      <c r="D7" s="192">
        <v>1275</v>
      </c>
      <c r="E7" s="192">
        <v>67</v>
      </c>
      <c r="F7" s="147">
        <f>IF(B7="MAL",E7,IF(E7&gt;=11,E7+variables!$B$1,11))</f>
        <v>68</v>
      </c>
      <c r="G7" s="193">
        <f t="shared" si="11"/>
        <v>1.0294117647058822</v>
      </c>
      <c r="H7" s="188">
        <v>67</v>
      </c>
      <c r="I7" s="188">
        <f t="shared" si="12"/>
        <v>67</v>
      </c>
      <c r="J7" s="189"/>
      <c r="K7" s="194">
        <v>2017</v>
      </c>
      <c r="L7" s="190">
        <v>2017</v>
      </c>
      <c r="M7" s="190"/>
      <c r="N7" s="190"/>
      <c r="O7" s="190">
        <v>3</v>
      </c>
      <c r="P7" s="150">
        <f t="shared" si="13"/>
        <v>70</v>
      </c>
      <c r="Q7" s="190"/>
      <c r="R7" s="190"/>
      <c r="S7" s="190"/>
      <c r="T7" s="190"/>
      <c r="U7" s="147">
        <f t="shared" si="0"/>
        <v>70</v>
      </c>
      <c r="V7" s="190"/>
      <c r="W7" s="190"/>
      <c r="X7" s="190"/>
      <c r="Y7" s="190"/>
      <c r="Z7" s="147">
        <f t="shared" si="1"/>
        <v>70</v>
      </c>
      <c r="AA7" s="190"/>
      <c r="AB7" s="190"/>
      <c r="AC7" s="190"/>
      <c r="AD7" s="190"/>
      <c r="AE7" s="147">
        <f t="shared" si="2"/>
        <v>70</v>
      </c>
      <c r="AF7" s="190"/>
      <c r="AG7" s="190"/>
      <c r="AH7" s="190"/>
      <c r="AI7" s="190"/>
      <c r="AJ7" s="147">
        <f t="shared" si="3"/>
        <v>70</v>
      </c>
      <c r="AK7" s="190"/>
      <c r="AL7" s="190"/>
      <c r="AM7" s="190"/>
      <c r="AN7" s="190"/>
      <c r="AO7" s="147">
        <f t="shared" si="4"/>
        <v>70</v>
      </c>
      <c r="AP7" s="190"/>
      <c r="AQ7" s="190"/>
      <c r="AR7" s="190"/>
      <c r="AS7" s="190"/>
      <c r="AT7" s="147">
        <f t="shared" si="5"/>
        <v>70</v>
      </c>
      <c r="AU7" s="190"/>
      <c r="AV7" s="190"/>
      <c r="AW7" s="190"/>
      <c r="AX7" s="190"/>
      <c r="AY7" s="147">
        <f t="shared" si="6"/>
        <v>70</v>
      </c>
      <c r="AZ7" s="190"/>
      <c r="BA7" s="190"/>
      <c r="BB7" s="190"/>
      <c r="BC7" s="190"/>
      <c r="BD7" s="147">
        <f t="shared" si="7"/>
        <v>70</v>
      </c>
      <c r="BE7" s="190"/>
      <c r="BF7" s="190"/>
      <c r="BG7" s="190"/>
      <c r="BH7" s="190"/>
      <c r="BI7" s="147">
        <f t="shared" si="8"/>
        <v>70</v>
      </c>
      <c r="BJ7" s="190"/>
      <c r="BK7" s="190"/>
      <c r="BL7" s="190"/>
      <c r="BM7" s="190"/>
      <c r="BN7" s="147">
        <f t="shared" si="9"/>
        <v>70</v>
      </c>
      <c r="BO7" s="190"/>
      <c r="BP7" s="190"/>
      <c r="BQ7" s="190"/>
      <c r="BR7" s="190"/>
      <c r="BS7" s="147">
        <f t="shared" si="10"/>
        <v>70</v>
      </c>
    </row>
    <row r="8" spans="1:71" s="39" customFormat="1" x14ac:dyDescent="0.25">
      <c r="A8" s="6"/>
      <c r="B8" s="16" t="s">
        <v>75</v>
      </c>
      <c r="C8" s="45">
        <v>7</v>
      </c>
      <c r="D8" s="45">
        <v>3747</v>
      </c>
      <c r="E8" s="45">
        <v>18</v>
      </c>
      <c r="F8" s="6">
        <f>IF(B8="MAL",E8,IF(E8&gt;=11,E8+variables!$B$1,11))</f>
        <v>19</v>
      </c>
      <c r="G8" s="76">
        <f t="shared" si="11"/>
        <v>0.52631578947368418</v>
      </c>
      <c r="H8" s="156">
        <v>10</v>
      </c>
      <c r="I8" s="159">
        <f t="shared" si="12"/>
        <v>10</v>
      </c>
      <c r="J8" s="164"/>
      <c r="K8" s="23">
        <v>2017</v>
      </c>
      <c r="L8" s="16">
        <v>2017</v>
      </c>
      <c r="M8" s="16"/>
      <c r="N8" s="16"/>
      <c r="O8" s="16"/>
      <c r="P8" s="149">
        <f t="shared" si="13"/>
        <v>10</v>
      </c>
      <c r="Q8" s="16"/>
      <c r="R8" s="16"/>
      <c r="S8" s="16"/>
      <c r="T8" s="16"/>
      <c r="U8" s="6">
        <f t="shared" si="0"/>
        <v>10</v>
      </c>
      <c r="V8" s="16"/>
      <c r="W8" s="16"/>
      <c r="X8" s="16"/>
      <c r="Y8" s="16"/>
      <c r="Z8" s="6">
        <f t="shared" si="1"/>
        <v>10</v>
      </c>
      <c r="AA8" s="16"/>
      <c r="AB8" s="16"/>
      <c r="AC8" s="16"/>
      <c r="AD8" s="16"/>
      <c r="AE8" s="6">
        <f t="shared" si="2"/>
        <v>10</v>
      </c>
      <c r="AF8" s="16"/>
      <c r="AG8" s="16"/>
      <c r="AH8" s="16"/>
      <c r="AI8" s="16"/>
      <c r="AJ8" s="6">
        <f t="shared" si="3"/>
        <v>10</v>
      </c>
      <c r="AK8" s="16"/>
      <c r="AL8" s="16"/>
      <c r="AM8" s="16"/>
      <c r="AN8" s="16"/>
      <c r="AO8" s="6">
        <f t="shared" si="4"/>
        <v>10</v>
      </c>
      <c r="AP8" s="16"/>
      <c r="AQ8" s="16"/>
      <c r="AR8" s="16"/>
      <c r="AS8" s="16"/>
      <c r="AT8" s="6">
        <f t="shared" si="5"/>
        <v>10</v>
      </c>
      <c r="AU8" s="16"/>
      <c r="AV8" s="16"/>
      <c r="AW8" s="16"/>
      <c r="AX8" s="16"/>
      <c r="AY8" s="6">
        <f t="shared" si="6"/>
        <v>10</v>
      </c>
      <c r="AZ8" s="16"/>
      <c r="BA8" s="16"/>
      <c r="BB8" s="16"/>
      <c r="BC8" s="16"/>
      <c r="BD8" s="6">
        <f t="shared" si="7"/>
        <v>10</v>
      </c>
      <c r="BE8" s="16"/>
      <c r="BF8" s="16"/>
      <c r="BG8" s="16"/>
      <c r="BH8" s="16"/>
      <c r="BI8" s="6">
        <f t="shared" si="8"/>
        <v>10</v>
      </c>
      <c r="BJ8" s="16"/>
      <c r="BK8" s="16"/>
      <c r="BL8" s="16"/>
      <c r="BM8" s="16"/>
      <c r="BN8" s="6">
        <f t="shared" si="9"/>
        <v>10</v>
      </c>
      <c r="BO8" s="16"/>
      <c r="BP8" s="16"/>
      <c r="BQ8" s="16"/>
      <c r="BR8" s="16"/>
      <c r="BS8" s="6">
        <f t="shared" si="10"/>
        <v>10</v>
      </c>
    </row>
    <row r="9" spans="1:71" s="39" customFormat="1" x14ac:dyDescent="0.25">
      <c r="A9" s="6"/>
      <c r="B9" s="16" t="s">
        <v>216</v>
      </c>
      <c r="C9" s="45">
        <v>9</v>
      </c>
      <c r="D9" s="45">
        <v>3438</v>
      </c>
      <c r="E9" s="45">
        <v>15</v>
      </c>
      <c r="F9" s="6">
        <f>IF(B9="MAL",E9,IF(E9&gt;=11,E9+variables!$B$1,11))</f>
        <v>16</v>
      </c>
      <c r="G9" s="76">
        <f t="shared" si="11"/>
        <v>0.9375</v>
      </c>
      <c r="H9" s="156">
        <v>15</v>
      </c>
      <c r="I9" s="159">
        <f t="shared" si="12"/>
        <v>15</v>
      </c>
      <c r="J9" s="164"/>
      <c r="K9" s="23">
        <v>2017</v>
      </c>
      <c r="L9" s="16">
        <v>2017</v>
      </c>
      <c r="M9" s="16"/>
      <c r="N9" s="16"/>
      <c r="O9" s="16"/>
      <c r="P9" s="149">
        <f t="shared" si="13"/>
        <v>15</v>
      </c>
      <c r="Q9" s="16"/>
      <c r="R9" s="16"/>
      <c r="S9" s="16"/>
      <c r="T9" s="16"/>
      <c r="U9" s="6">
        <f t="shared" si="0"/>
        <v>15</v>
      </c>
      <c r="V9" s="16"/>
      <c r="W9" s="16"/>
      <c r="X9" s="16"/>
      <c r="Y9" s="16"/>
      <c r="Z9" s="6">
        <f t="shared" si="1"/>
        <v>15</v>
      </c>
      <c r="AA9" s="16"/>
      <c r="AB9" s="16"/>
      <c r="AC9" s="16"/>
      <c r="AD9" s="16"/>
      <c r="AE9" s="6">
        <f t="shared" si="2"/>
        <v>15</v>
      </c>
      <c r="AF9" s="16"/>
      <c r="AG9" s="16"/>
      <c r="AH9" s="16"/>
      <c r="AI9" s="16"/>
      <c r="AJ9" s="6">
        <f t="shared" si="3"/>
        <v>15</v>
      </c>
      <c r="AK9" s="16"/>
      <c r="AL9" s="16"/>
      <c r="AM9" s="16"/>
      <c r="AN9" s="16"/>
      <c r="AO9" s="6">
        <f t="shared" si="4"/>
        <v>15</v>
      </c>
      <c r="AP9" s="16"/>
      <c r="AQ9" s="16"/>
      <c r="AR9" s="16"/>
      <c r="AS9" s="16"/>
      <c r="AT9" s="6">
        <f t="shared" si="5"/>
        <v>15</v>
      </c>
      <c r="AU9" s="16"/>
      <c r="AV9" s="16"/>
      <c r="AW9" s="16"/>
      <c r="AX9" s="16"/>
      <c r="AY9" s="6">
        <f t="shared" si="6"/>
        <v>15</v>
      </c>
      <c r="AZ9" s="16"/>
      <c r="BA9" s="16"/>
      <c r="BB9" s="16"/>
      <c r="BC9" s="16"/>
      <c r="BD9" s="6">
        <f t="shared" si="7"/>
        <v>15</v>
      </c>
      <c r="BE9" s="16"/>
      <c r="BF9" s="16"/>
      <c r="BG9" s="16"/>
      <c r="BH9" s="16"/>
      <c r="BI9" s="6">
        <f t="shared" si="8"/>
        <v>15</v>
      </c>
      <c r="BJ9" s="16"/>
      <c r="BK9" s="16"/>
      <c r="BL9" s="16"/>
      <c r="BM9" s="16"/>
      <c r="BN9" s="6">
        <f t="shared" si="9"/>
        <v>15</v>
      </c>
      <c r="BO9" s="16"/>
      <c r="BP9" s="16"/>
      <c r="BQ9" s="16"/>
      <c r="BR9" s="16"/>
      <c r="BS9" s="6">
        <f t="shared" si="10"/>
        <v>15</v>
      </c>
    </row>
    <row r="10" spans="1:71" s="39" customFormat="1" x14ac:dyDescent="0.25">
      <c r="A10" s="6"/>
      <c r="B10" s="16" t="s">
        <v>118</v>
      </c>
      <c r="C10" s="45">
        <v>16</v>
      </c>
      <c r="D10" s="45">
        <v>2489</v>
      </c>
      <c r="E10" s="45">
        <v>20</v>
      </c>
      <c r="F10" s="6">
        <f>IF(B10="MAL",E10,IF(E10&gt;=11,E10+variables!$B$1,11))</f>
        <v>21</v>
      </c>
      <c r="G10" s="76">
        <f t="shared" si="11"/>
        <v>0.66666666666666663</v>
      </c>
      <c r="H10" s="156">
        <v>14</v>
      </c>
      <c r="I10" s="159">
        <f t="shared" si="12"/>
        <v>14</v>
      </c>
      <c r="J10" s="164"/>
      <c r="K10" s="23">
        <v>2017</v>
      </c>
      <c r="L10" s="16">
        <v>2017</v>
      </c>
      <c r="M10" s="16"/>
      <c r="N10" s="16"/>
      <c r="O10" s="16"/>
      <c r="P10" s="149">
        <f t="shared" si="13"/>
        <v>14</v>
      </c>
      <c r="Q10" s="16"/>
      <c r="R10" s="16"/>
      <c r="S10" s="16"/>
      <c r="T10" s="16"/>
      <c r="U10" s="6">
        <f t="shared" si="0"/>
        <v>14</v>
      </c>
      <c r="V10" s="16"/>
      <c r="W10" s="16"/>
      <c r="X10" s="16"/>
      <c r="Y10" s="16"/>
      <c r="Z10" s="6">
        <f t="shared" si="1"/>
        <v>14</v>
      </c>
      <c r="AA10" s="16"/>
      <c r="AB10" s="16"/>
      <c r="AC10" s="16"/>
      <c r="AD10" s="16"/>
      <c r="AE10" s="6">
        <f t="shared" si="2"/>
        <v>14</v>
      </c>
      <c r="AF10" s="16"/>
      <c r="AG10" s="16"/>
      <c r="AH10" s="16"/>
      <c r="AI10" s="16"/>
      <c r="AJ10" s="6">
        <f t="shared" si="3"/>
        <v>14</v>
      </c>
      <c r="AK10" s="16"/>
      <c r="AL10" s="16"/>
      <c r="AM10" s="16"/>
      <c r="AN10" s="16"/>
      <c r="AO10" s="6">
        <f t="shared" si="4"/>
        <v>14</v>
      </c>
      <c r="AP10" s="16"/>
      <c r="AQ10" s="16"/>
      <c r="AR10" s="16"/>
      <c r="AS10" s="16"/>
      <c r="AT10" s="6">
        <f t="shared" si="5"/>
        <v>14</v>
      </c>
      <c r="AU10" s="16"/>
      <c r="AV10" s="16"/>
      <c r="AW10" s="16"/>
      <c r="AX10" s="16"/>
      <c r="AY10" s="6">
        <f t="shared" si="6"/>
        <v>14</v>
      </c>
      <c r="AZ10" s="16"/>
      <c r="BA10" s="16"/>
      <c r="BB10" s="16"/>
      <c r="BC10" s="16"/>
      <c r="BD10" s="6">
        <f t="shared" si="7"/>
        <v>14</v>
      </c>
      <c r="BE10" s="16"/>
      <c r="BF10" s="16"/>
      <c r="BG10" s="16"/>
      <c r="BH10" s="16"/>
      <c r="BI10" s="6">
        <f t="shared" si="8"/>
        <v>14</v>
      </c>
      <c r="BJ10" s="16"/>
      <c r="BK10" s="16"/>
      <c r="BL10" s="16"/>
      <c r="BM10" s="16"/>
      <c r="BN10" s="6">
        <f t="shared" si="9"/>
        <v>14</v>
      </c>
      <c r="BO10" s="16"/>
      <c r="BP10" s="16"/>
      <c r="BQ10" s="16"/>
      <c r="BR10" s="16"/>
      <c r="BS10" s="6">
        <f t="shared" si="10"/>
        <v>14</v>
      </c>
    </row>
    <row r="11" spans="1:71" s="39" customFormat="1" x14ac:dyDescent="0.25">
      <c r="A11" s="6"/>
      <c r="B11" s="16" t="s">
        <v>171</v>
      </c>
      <c r="C11" s="45">
        <v>18</v>
      </c>
      <c r="D11" s="45">
        <v>1031</v>
      </c>
      <c r="E11" s="45">
        <v>23</v>
      </c>
      <c r="F11" s="6">
        <f>IF(B11="MAL",E11,IF(E11&gt;=11,E11+variables!$B$1,11))</f>
        <v>24</v>
      </c>
      <c r="G11" s="76">
        <f t="shared" si="11"/>
        <v>0.5</v>
      </c>
      <c r="H11" s="156">
        <v>12</v>
      </c>
      <c r="I11" s="156">
        <f t="shared" si="12"/>
        <v>12</v>
      </c>
      <c r="J11" s="164"/>
      <c r="K11" s="23">
        <v>2017</v>
      </c>
      <c r="L11" s="16">
        <v>2017</v>
      </c>
      <c r="M11" s="16"/>
      <c r="N11" s="16"/>
      <c r="O11" s="16"/>
      <c r="P11" s="149">
        <f t="shared" si="13"/>
        <v>12</v>
      </c>
      <c r="Q11" s="16"/>
      <c r="R11" s="16"/>
      <c r="S11" s="16"/>
      <c r="T11" s="16"/>
      <c r="U11" s="6">
        <f t="shared" si="0"/>
        <v>12</v>
      </c>
      <c r="V11" s="16"/>
      <c r="W11" s="16"/>
      <c r="X11" s="16"/>
      <c r="Y11" s="16"/>
      <c r="Z11" s="6">
        <f t="shared" si="1"/>
        <v>12</v>
      </c>
      <c r="AA11" s="16"/>
      <c r="AB11" s="16"/>
      <c r="AC11" s="16"/>
      <c r="AD11" s="16"/>
      <c r="AE11" s="6">
        <f t="shared" si="2"/>
        <v>12</v>
      </c>
      <c r="AF11" s="16"/>
      <c r="AG11" s="16"/>
      <c r="AH11" s="16"/>
      <c r="AI11" s="16"/>
      <c r="AJ11" s="6">
        <f t="shared" si="3"/>
        <v>12</v>
      </c>
      <c r="AK11" s="16"/>
      <c r="AL11" s="16"/>
      <c r="AM11" s="16"/>
      <c r="AN11" s="16"/>
      <c r="AO11" s="6">
        <f t="shared" si="4"/>
        <v>12</v>
      </c>
      <c r="AP11" s="16"/>
      <c r="AQ11" s="16"/>
      <c r="AR11" s="16"/>
      <c r="AS11" s="16"/>
      <c r="AT11" s="6">
        <f t="shared" si="5"/>
        <v>12</v>
      </c>
      <c r="AU11" s="16"/>
      <c r="AV11" s="16"/>
      <c r="AW11" s="16"/>
      <c r="AX11" s="16"/>
      <c r="AY11" s="6">
        <f t="shared" si="6"/>
        <v>12</v>
      </c>
      <c r="AZ11" s="16"/>
      <c r="BA11" s="16"/>
      <c r="BB11" s="16"/>
      <c r="BC11" s="16"/>
      <c r="BD11" s="6">
        <f t="shared" si="7"/>
        <v>12</v>
      </c>
      <c r="BE11" s="16"/>
      <c r="BF11" s="16"/>
      <c r="BG11" s="16"/>
      <c r="BH11" s="16"/>
      <c r="BI11" s="6">
        <f t="shared" si="8"/>
        <v>12</v>
      </c>
      <c r="BJ11" s="16"/>
      <c r="BK11" s="16"/>
      <c r="BL11" s="16"/>
      <c r="BM11" s="16"/>
      <c r="BN11" s="6">
        <f t="shared" si="9"/>
        <v>12</v>
      </c>
      <c r="BO11" s="16"/>
      <c r="BP11" s="16"/>
      <c r="BQ11" s="16"/>
      <c r="BR11" s="16"/>
      <c r="BS11" s="6">
        <f t="shared" si="10"/>
        <v>12</v>
      </c>
    </row>
    <row r="12" spans="1:71" s="39" customFormat="1" x14ac:dyDescent="0.25">
      <c r="A12" s="6"/>
      <c r="B12" s="16" t="s">
        <v>113</v>
      </c>
      <c r="C12" s="45">
        <v>24</v>
      </c>
      <c r="D12" s="45">
        <v>8487</v>
      </c>
      <c r="E12" s="45">
        <v>47</v>
      </c>
      <c r="F12" s="6">
        <f>IF(B12="MAL",E12,IF(E12&gt;=11,E12+variables!$B$1,11))</f>
        <v>48</v>
      </c>
      <c r="G12" s="76">
        <f t="shared" si="11"/>
        <v>0.97916666666666663</v>
      </c>
      <c r="H12" s="156">
        <v>47</v>
      </c>
      <c r="I12" s="159">
        <f t="shared" si="12"/>
        <v>47</v>
      </c>
      <c r="J12" s="164"/>
      <c r="K12" s="23">
        <v>2017</v>
      </c>
      <c r="L12" s="16">
        <v>2017</v>
      </c>
      <c r="M12" s="16"/>
      <c r="N12" s="16"/>
      <c r="O12" s="16"/>
      <c r="P12" s="149">
        <f t="shared" si="13"/>
        <v>47</v>
      </c>
      <c r="Q12" s="16"/>
      <c r="R12" s="16"/>
      <c r="S12" s="16"/>
      <c r="T12" s="16"/>
      <c r="U12" s="6">
        <f t="shared" si="0"/>
        <v>47</v>
      </c>
      <c r="V12" s="16"/>
      <c r="W12" s="16"/>
      <c r="X12" s="16"/>
      <c r="Y12" s="16"/>
      <c r="Z12" s="6">
        <f t="shared" si="1"/>
        <v>47</v>
      </c>
      <c r="AA12" s="16"/>
      <c r="AB12" s="16"/>
      <c r="AC12" s="16"/>
      <c r="AD12" s="16"/>
      <c r="AE12" s="6">
        <f t="shared" si="2"/>
        <v>47</v>
      </c>
      <c r="AF12" s="16"/>
      <c r="AG12" s="16"/>
      <c r="AH12" s="16"/>
      <c r="AI12" s="16"/>
      <c r="AJ12" s="6">
        <f t="shared" si="3"/>
        <v>47</v>
      </c>
      <c r="AK12" s="16"/>
      <c r="AL12" s="16"/>
      <c r="AM12" s="16"/>
      <c r="AN12" s="16"/>
      <c r="AO12" s="6">
        <f t="shared" si="4"/>
        <v>47</v>
      </c>
      <c r="AP12" s="16"/>
      <c r="AQ12" s="16"/>
      <c r="AR12" s="16"/>
      <c r="AS12" s="16"/>
      <c r="AT12" s="6">
        <f t="shared" si="5"/>
        <v>47</v>
      </c>
      <c r="AU12" s="16"/>
      <c r="AV12" s="16"/>
      <c r="AW12" s="16"/>
      <c r="AX12" s="16"/>
      <c r="AY12" s="6">
        <f t="shared" si="6"/>
        <v>47</v>
      </c>
      <c r="AZ12" s="16"/>
      <c r="BA12" s="16"/>
      <c r="BB12" s="16"/>
      <c r="BC12" s="16"/>
      <c r="BD12" s="6">
        <f t="shared" si="7"/>
        <v>47</v>
      </c>
      <c r="BE12" s="16"/>
      <c r="BF12" s="16"/>
      <c r="BG12" s="16"/>
      <c r="BH12" s="16"/>
      <c r="BI12" s="6">
        <f t="shared" si="8"/>
        <v>47</v>
      </c>
      <c r="BJ12" s="16"/>
      <c r="BK12" s="16"/>
      <c r="BL12" s="16"/>
      <c r="BM12" s="16"/>
      <c r="BN12" s="6">
        <f t="shared" si="9"/>
        <v>47</v>
      </c>
      <c r="BO12" s="16"/>
      <c r="BP12" s="16"/>
      <c r="BQ12" s="16"/>
      <c r="BR12" s="16"/>
      <c r="BS12" s="6">
        <f t="shared" si="10"/>
        <v>47</v>
      </c>
    </row>
    <row r="13" spans="1:71" s="39" customFormat="1" x14ac:dyDescent="0.25">
      <c r="A13" s="6"/>
      <c r="B13" s="16" t="s">
        <v>247</v>
      </c>
      <c r="C13" s="45">
        <v>25</v>
      </c>
      <c r="D13" s="45">
        <v>1863</v>
      </c>
      <c r="E13" s="45">
        <v>29</v>
      </c>
      <c r="F13" s="6">
        <f>IF(B13="MAL",E13,IF(E13&gt;=11,E13+variables!$B$1,11))</f>
        <v>30</v>
      </c>
      <c r="G13" s="76">
        <f t="shared" si="11"/>
        <v>0.93333333333333335</v>
      </c>
      <c r="H13" s="156">
        <v>28</v>
      </c>
      <c r="I13" s="159">
        <f t="shared" si="12"/>
        <v>28</v>
      </c>
      <c r="J13" s="164"/>
      <c r="K13" s="23">
        <v>2017</v>
      </c>
      <c r="L13" s="16">
        <v>2017</v>
      </c>
      <c r="M13" s="16"/>
      <c r="N13" s="16"/>
      <c r="O13" s="16"/>
      <c r="P13" s="149">
        <f t="shared" si="13"/>
        <v>28</v>
      </c>
      <c r="Q13" s="16"/>
      <c r="R13" s="16"/>
      <c r="S13" s="16"/>
      <c r="T13" s="16"/>
      <c r="U13" s="6">
        <f t="shared" si="0"/>
        <v>28</v>
      </c>
      <c r="V13" s="16"/>
      <c r="W13" s="16"/>
      <c r="X13" s="16"/>
      <c r="Y13" s="16"/>
      <c r="Z13" s="6">
        <f t="shared" si="1"/>
        <v>28</v>
      </c>
      <c r="AA13" s="16"/>
      <c r="AB13" s="16"/>
      <c r="AC13" s="16"/>
      <c r="AD13" s="16"/>
      <c r="AE13" s="6">
        <f t="shared" si="2"/>
        <v>28</v>
      </c>
      <c r="AF13" s="16"/>
      <c r="AG13" s="16"/>
      <c r="AH13" s="16"/>
      <c r="AI13" s="16"/>
      <c r="AJ13" s="6">
        <f t="shared" si="3"/>
        <v>28</v>
      </c>
      <c r="AK13" s="16"/>
      <c r="AL13" s="16"/>
      <c r="AM13" s="16"/>
      <c r="AN13" s="16"/>
      <c r="AO13" s="6">
        <f t="shared" si="4"/>
        <v>28</v>
      </c>
      <c r="AP13" s="16"/>
      <c r="AQ13" s="16"/>
      <c r="AR13" s="16"/>
      <c r="AS13" s="16"/>
      <c r="AT13" s="6">
        <f t="shared" si="5"/>
        <v>28</v>
      </c>
      <c r="AU13" s="16"/>
      <c r="AV13" s="16"/>
      <c r="AW13" s="16"/>
      <c r="AX13" s="16"/>
      <c r="AY13" s="6">
        <f t="shared" si="6"/>
        <v>28</v>
      </c>
      <c r="AZ13" s="16"/>
      <c r="BA13" s="16"/>
      <c r="BB13" s="16"/>
      <c r="BC13" s="16"/>
      <c r="BD13" s="6">
        <f t="shared" si="7"/>
        <v>28</v>
      </c>
      <c r="BE13" s="16"/>
      <c r="BF13" s="16"/>
      <c r="BG13" s="16"/>
      <c r="BH13" s="16"/>
      <c r="BI13" s="6">
        <f t="shared" si="8"/>
        <v>28</v>
      </c>
      <c r="BJ13" s="16"/>
      <c r="BK13" s="16"/>
      <c r="BL13" s="16"/>
      <c r="BM13" s="16"/>
      <c r="BN13" s="6">
        <f t="shared" si="9"/>
        <v>28</v>
      </c>
      <c r="BO13" s="16"/>
      <c r="BP13" s="16"/>
      <c r="BQ13" s="16"/>
      <c r="BR13" s="16"/>
      <c r="BS13" s="6">
        <f t="shared" si="10"/>
        <v>28</v>
      </c>
    </row>
    <row r="14" spans="1:71" s="39" customFormat="1" x14ac:dyDescent="0.25">
      <c r="A14" s="6"/>
      <c r="B14" s="16" t="s">
        <v>103</v>
      </c>
      <c r="C14" s="45">
        <v>28</v>
      </c>
      <c r="D14" s="45">
        <v>3214</v>
      </c>
      <c r="E14" s="45">
        <v>10</v>
      </c>
      <c r="F14" s="6">
        <f>IF(B14="MAL",E14,IF(E14&gt;=11,E14+variables!$B$1,11))</f>
        <v>11</v>
      </c>
      <c r="G14" s="76">
        <f t="shared" si="11"/>
        <v>0.36363636363636365</v>
      </c>
      <c r="H14" s="156">
        <v>4</v>
      </c>
      <c r="I14" s="159">
        <f t="shared" si="12"/>
        <v>4</v>
      </c>
      <c r="J14" s="164"/>
      <c r="K14" s="23">
        <v>2017</v>
      </c>
      <c r="L14" s="16">
        <v>2017</v>
      </c>
      <c r="M14" s="16"/>
      <c r="N14" s="16"/>
      <c r="O14" s="16"/>
      <c r="P14" s="149">
        <f t="shared" si="13"/>
        <v>4</v>
      </c>
      <c r="Q14" s="16"/>
      <c r="R14" s="16"/>
      <c r="S14" s="16"/>
      <c r="T14" s="16"/>
      <c r="U14" s="6">
        <f t="shared" si="0"/>
        <v>4</v>
      </c>
      <c r="V14" s="16"/>
      <c r="W14" s="16"/>
      <c r="X14" s="16"/>
      <c r="Y14" s="16"/>
      <c r="Z14" s="6">
        <f t="shared" si="1"/>
        <v>4</v>
      </c>
      <c r="AA14" s="16"/>
      <c r="AB14" s="16"/>
      <c r="AC14" s="16"/>
      <c r="AD14" s="16"/>
      <c r="AE14" s="6">
        <f t="shared" si="2"/>
        <v>4</v>
      </c>
      <c r="AF14" s="16"/>
      <c r="AG14" s="16"/>
      <c r="AH14" s="16"/>
      <c r="AI14" s="16"/>
      <c r="AJ14" s="6">
        <f t="shared" si="3"/>
        <v>4</v>
      </c>
      <c r="AK14" s="16"/>
      <c r="AL14" s="16"/>
      <c r="AM14" s="16"/>
      <c r="AN14" s="16"/>
      <c r="AO14" s="6">
        <f t="shared" si="4"/>
        <v>4</v>
      </c>
      <c r="AP14" s="16"/>
      <c r="AQ14" s="16"/>
      <c r="AR14" s="16"/>
      <c r="AS14" s="16"/>
      <c r="AT14" s="6">
        <f t="shared" si="5"/>
        <v>4</v>
      </c>
      <c r="AU14" s="16"/>
      <c r="AV14" s="16"/>
      <c r="AW14" s="16"/>
      <c r="AX14" s="16"/>
      <c r="AY14" s="6">
        <f t="shared" si="6"/>
        <v>4</v>
      </c>
      <c r="AZ14" s="16"/>
      <c r="BA14" s="16"/>
      <c r="BB14" s="16"/>
      <c r="BC14" s="16"/>
      <c r="BD14" s="6">
        <f t="shared" si="7"/>
        <v>4</v>
      </c>
      <c r="BE14" s="16"/>
      <c r="BF14" s="16"/>
      <c r="BG14" s="16"/>
      <c r="BH14" s="16"/>
      <c r="BI14" s="6">
        <f t="shared" si="8"/>
        <v>4</v>
      </c>
      <c r="BJ14" s="16"/>
      <c r="BK14" s="16"/>
      <c r="BL14" s="16"/>
      <c r="BM14" s="16"/>
      <c r="BN14" s="6">
        <f t="shared" si="9"/>
        <v>4</v>
      </c>
      <c r="BO14" s="16"/>
      <c r="BP14" s="16"/>
      <c r="BQ14" s="16"/>
      <c r="BR14" s="16"/>
      <c r="BS14" s="6">
        <f t="shared" si="10"/>
        <v>4</v>
      </c>
    </row>
    <row r="15" spans="1:71" s="39" customFormat="1" x14ac:dyDescent="0.25">
      <c r="A15" s="6"/>
      <c r="B15" s="46" t="s">
        <v>313</v>
      </c>
      <c r="C15" s="45">
        <v>44</v>
      </c>
      <c r="D15" s="45">
        <v>606</v>
      </c>
      <c r="E15" s="45">
        <v>28</v>
      </c>
      <c r="F15" s="6">
        <f>IF(B15="MAL",E15,IF(E15&gt;=11,E15+variables!$B$1,11))</f>
        <v>29</v>
      </c>
      <c r="G15" s="76">
        <f t="shared" si="11"/>
        <v>0.55172413793103448</v>
      </c>
      <c r="H15" s="156">
        <v>16</v>
      </c>
      <c r="I15" s="159">
        <f t="shared" si="12"/>
        <v>16</v>
      </c>
      <c r="J15" s="164"/>
      <c r="K15" s="23">
        <v>2017</v>
      </c>
      <c r="L15" s="16">
        <v>2017</v>
      </c>
      <c r="M15" s="16"/>
      <c r="N15" s="16"/>
      <c r="O15" s="16"/>
      <c r="P15" s="149">
        <f t="shared" si="13"/>
        <v>16</v>
      </c>
      <c r="Q15" s="16"/>
      <c r="R15" s="16"/>
      <c r="S15" s="16"/>
      <c r="T15" s="16"/>
      <c r="U15" s="6">
        <f t="shared" si="0"/>
        <v>16</v>
      </c>
      <c r="V15" s="16"/>
      <c r="W15" s="16"/>
      <c r="X15" s="16"/>
      <c r="Y15" s="16"/>
      <c r="Z15" s="6">
        <f t="shared" si="1"/>
        <v>16</v>
      </c>
      <c r="AA15" s="16"/>
      <c r="AB15" s="16"/>
      <c r="AC15" s="16"/>
      <c r="AD15" s="16"/>
      <c r="AE15" s="6">
        <f t="shared" si="2"/>
        <v>16</v>
      </c>
      <c r="AF15" s="16"/>
      <c r="AG15" s="16"/>
      <c r="AH15" s="16"/>
      <c r="AI15" s="16"/>
      <c r="AJ15" s="6">
        <f t="shared" si="3"/>
        <v>16</v>
      </c>
      <c r="AK15" s="16"/>
      <c r="AL15" s="16"/>
      <c r="AM15" s="16"/>
      <c r="AN15" s="16"/>
      <c r="AO15" s="6">
        <f t="shared" si="4"/>
        <v>16</v>
      </c>
      <c r="AP15" s="16"/>
      <c r="AQ15" s="16"/>
      <c r="AR15" s="16"/>
      <c r="AS15" s="16"/>
      <c r="AT15" s="6">
        <f t="shared" si="5"/>
        <v>16</v>
      </c>
      <c r="AU15" s="16"/>
      <c r="AV15" s="16"/>
      <c r="AW15" s="16"/>
      <c r="AX15" s="16"/>
      <c r="AY15" s="6">
        <f t="shared" si="6"/>
        <v>16</v>
      </c>
      <c r="AZ15" s="16"/>
      <c r="BA15" s="16"/>
      <c r="BB15" s="16"/>
      <c r="BC15" s="16"/>
      <c r="BD15" s="6">
        <f t="shared" si="7"/>
        <v>16</v>
      </c>
      <c r="BE15" s="16"/>
      <c r="BF15" s="16"/>
      <c r="BG15" s="16"/>
      <c r="BH15" s="16"/>
      <c r="BI15" s="6">
        <f t="shared" si="8"/>
        <v>16</v>
      </c>
      <c r="BJ15" s="16"/>
      <c r="BK15" s="16"/>
      <c r="BL15" s="16"/>
      <c r="BM15" s="16"/>
      <c r="BN15" s="6">
        <f t="shared" si="9"/>
        <v>16</v>
      </c>
      <c r="BO15" s="16"/>
      <c r="BP15" s="16"/>
      <c r="BQ15" s="16"/>
      <c r="BR15" s="16"/>
      <c r="BS15" s="6">
        <f t="shared" si="10"/>
        <v>16</v>
      </c>
    </row>
    <row r="16" spans="1:71" s="39" customFormat="1" x14ac:dyDescent="0.25">
      <c r="A16" s="6"/>
      <c r="B16" s="16" t="s">
        <v>68</v>
      </c>
      <c r="C16" s="45">
        <v>45</v>
      </c>
      <c r="D16" s="45">
        <v>9871</v>
      </c>
      <c r="E16" s="45">
        <v>34</v>
      </c>
      <c r="F16" s="6">
        <f>IF(B16="MAL",E16,IF(E16&gt;=11,E16+variables!$B$1,11))</f>
        <v>35</v>
      </c>
      <c r="G16" s="76">
        <f t="shared" si="11"/>
        <v>0.74285714285714288</v>
      </c>
      <c r="H16" s="156">
        <v>26</v>
      </c>
      <c r="I16" s="156">
        <f t="shared" si="12"/>
        <v>26</v>
      </c>
      <c r="J16" s="164"/>
      <c r="K16" s="23">
        <v>2017</v>
      </c>
      <c r="L16" s="16">
        <v>2017</v>
      </c>
      <c r="M16" s="16"/>
      <c r="N16" s="16"/>
      <c r="O16" s="16"/>
      <c r="P16" s="149">
        <f t="shared" si="13"/>
        <v>26</v>
      </c>
      <c r="Q16" s="16"/>
      <c r="R16" s="16"/>
      <c r="S16" s="16"/>
      <c r="T16" s="16"/>
      <c r="U16" s="6">
        <f t="shared" si="0"/>
        <v>26</v>
      </c>
      <c r="V16" s="16"/>
      <c r="W16" s="16"/>
      <c r="X16" s="16"/>
      <c r="Y16" s="16"/>
      <c r="Z16" s="6">
        <f t="shared" si="1"/>
        <v>26</v>
      </c>
      <c r="AA16" s="16"/>
      <c r="AB16" s="16"/>
      <c r="AC16" s="16"/>
      <c r="AD16" s="16"/>
      <c r="AE16" s="6">
        <f t="shared" si="2"/>
        <v>26</v>
      </c>
      <c r="AF16" s="16"/>
      <c r="AG16" s="16"/>
      <c r="AH16" s="16"/>
      <c r="AI16" s="16"/>
      <c r="AJ16" s="6">
        <f t="shared" si="3"/>
        <v>26</v>
      </c>
      <c r="AK16" s="16"/>
      <c r="AL16" s="16"/>
      <c r="AM16" s="16"/>
      <c r="AN16" s="16"/>
      <c r="AO16" s="6">
        <f t="shared" si="4"/>
        <v>26</v>
      </c>
      <c r="AP16" s="16"/>
      <c r="AQ16" s="16"/>
      <c r="AR16" s="16"/>
      <c r="AS16" s="16"/>
      <c r="AT16" s="6">
        <f t="shared" si="5"/>
        <v>26</v>
      </c>
      <c r="AU16" s="16"/>
      <c r="AV16" s="16"/>
      <c r="AW16" s="16"/>
      <c r="AX16" s="16"/>
      <c r="AY16" s="6">
        <f t="shared" si="6"/>
        <v>26</v>
      </c>
      <c r="AZ16" s="16"/>
      <c r="BA16" s="16"/>
      <c r="BB16" s="16"/>
      <c r="BC16" s="16"/>
      <c r="BD16" s="6">
        <f t="shared" si="7"/>
        <v>26</v>
      </c>
      <c r="BE16" s="16"/>
      <c r="BF16" s="16"/>
      <c r="BG16" s="16"/>
      <c r="BH16" s="16"/>
      <c r="BI16" s="6">
        <f t="shared" si="8"/>
        <v>26</v>
      </c>
      <c r="BJ16" s="16"/>
      <c r="BK16" s="16"/>
      <c r="BL16" s="16"/>
      <c r="BM16" s="16"/>
      <c r="BN16" s="6">
        <f t="shared" si="9"/>
        <v>26</v>
      </c>
      <c r="BO16" s="16"/>
      <c r="BP16" s="16"/>
      <c r="BQ16" s="16"/>
      <c r="BR16" s="16"/>
      <c r="BS16" s="6">
        <f t="shared" si="10"/>
        <v>26</v>
      </c>
    </row>
    <row r="17" spans="1:71" s="39" customFormat="1" x14ac:dyDescent="0.25">
      <c r="A17" s="6"/>
      <c r="B17" s="16" t="s">
        <v>244</v>
      </c>
      <c r="C17" s="45">
        <v>47</v>
      </c>
      <c r="D17" s="45">
        <v>1069</v>
      </c>
      <c r="E17" s="45">
        <v>23</v>
      </c>
      <c r="F17" s="6">
        <f>IF(B17="MAL",E17,IF(E17&gt;=11,E17+variables!$B$1,11))</f>
        <v>24</v>
      </c>
      <c r="G17" s="76">
        <f t="shared" si="11"/>
        <v>0.875</v>
      </c>
      <c r="H17" s="156">
        <v>21</v>
      </c>
      <c r="I17" s="159">
        <f t="shared" si="12"/>
        <v>21</v>
      </c>
      <c r="J17" s="164"/>
      <c r="K17" s="23">
        <v>2017</v>
      </c>
      <c r="L17" s="16">
        <v>2017</v>
      </c>
      <c r="M17" s="16"/>
      <c r="N17" s="16"/>
      <c r="O17" s="16"/>
      <c r="P17" s="149">
        <f t="shared" si="13"/>
        <v>21</v>
      </c>
      <c r="Q17" s="16"/>
      <c r="R17" s="16"/>
      <c r="S17" s="16"/>
      <c r="T17" s="16"/>
      <c r="U17" s="6">
        <f t="shared" si="0"/>
        <v>21</v>
      </c>
      <c r="V17" s="16"/>
      <c r="W17" s="16"/>
      <c r="X17" s="16"/>
      <c r="Y17" s="16"/>
      <c r="Z17" s="6">
        <f t="shared" si="1"/>
        <v>21</v>
      </c>
      <c r="AA17" s="16"/>
      <c r="AB17" s="16"/>
      <c r="AC17" s="16"/>
      <c r="AD17" s="16"/>
      <c r="AE17" s="6">
        <f t="shared" si="2"/>
        <v>21</v>
      </c>
      <c r="AF17" s="16"/>
      <c r="AG17" s="16"/>
      <c r="AH17" s="16"/>
      <c r="AI17" s="16"/>
      <c r="AJ17" s="6">
        <f t="shared" si="3"/>
        <v>21</v>
      </c>
      <c r="AK17" s="16"/>
      <c r="AL17" s="16"/>
      <c r="AM17" s="16"/>
      <c r="AN17" s="16"/>
      <c r="AO17" s="6">
        <f t="shared" si="4"/>
        <v>21</v>
      </c>
      <c r="AP17" s="16"/>
      <c r="AQ17" s="16"/>
      <c r="AR17" s="16"/>
      <c r="AS17" s="16"/>
      <c r="AT17" s="6">
        <f t="shared" si="5"/>
        <v>21</v>
      </c>
      <c r="AU17" s="16"/>
      <c r="AV17" s="16"/>
      <c r="AW17" s="16"/>
      <c r="AX17" s="16"/>
      <c r="AY17" s="6">
        <f t="shared" si="6"/>
        <v>21</v>
      </c>
      <c r="AZ17" s="16"/>
      <c r="BA17" s="16"/>
      <c r="BB17" s="16"/>
      <c r="BC17" s="16"/>
      <c r="BD17" s="6">
        <f t="shared" si="7"/>
        <v>21</v>
      </c>
      <c r="BE17" s="16"/>
      <c r="BF17" s="16"/>
      <c r="BG17" s="16"/>
      <c r="BH17" s="16"/>
      <c r="BI17" s="6">
        <f t="shared" si="8"/>
        <v>21</v>
      </c>
      <c r="BJ17" s="16"/>
      <c r="BK17" s="16"/>
      <c r="BL17" s="16"/>
      <c r="BM17" s="16"/>
      <c r="BN17" s="6">
        <f t="shared" si="9"/>
        <v>21</v>
      </c>
      <c r="BO17" s="16"/>
      <c r="BP17" s="16"/>
      <c r="BQ17" s="16"/>
      <c r="BR17" s="16"/>
      <c r="BS17" s="6">
        <f t="shared" si="10"/>
        <v>21</v>
      </c>
    </row>
    <row r="18" spans="1:71" s="39" customFormat="1" x14ac:dyDescent="0.25">
      <c r="A18" s="6"/>
      <c r="B18" s="16" t="s">
        <v>57</v>
      </c>
      <c r="C18" s="45">
        <v>50</v>
      </c>
      <c r="D18" s="45">
        <v>3809</v>
      </c>
      <c r="E18" s="45">
        <v>13</v>
      </c>
      <c r="F18" s="6">
        <f>IF(B18="MAL",E18,IF(E18&gt;=11,E18+variables!$B$1,11))</f>
        <v>14</v>
      </c>
      <c r="G18" s="76">
        <f t="shared" si="11"/>
        <v>0.8571428571428571</v>
      </c>
      <c r="H18" s="156">
        <v>12</v>
      </c>
      <c r="I18" s="159">
        <f t="shared" si="12"/>
        <v>12</v>
      </c>
      <c r="J18" s="164"/>
      <c r="K18" s="23">
        <v>2017</v>
      </c>
      <c r="L18" s="16">
        <v>2017</v>
      </c>
      <c r="M18" s="16"/>
      <c r="N18" s="16"/>
      <c r="O18" s="16"/>
      <c r="P18" s="149">
        <f t="shared" si="13"/>
        <v>12</v>
      </c>
      <c r="Q18" s="16"/>
      <c r="R18" s="16"/>
      <c r="S18" s="16"/>
      <c r="T18" s="16"/>
      <c r="U18" s="6">
        <f t="shared" si="0"/>
        <v>12</v>
      </c>
      <c r="V18" s="16"/>
      <c r="W18" s="16"/>
      <c r="X18" s="16"/>
      <c r="Y18" s="16"/>
      <c r="Z18" s="6">
        <f t="shared" si="1"/>
        <v>12</v>
      </c>
      <c r="AA18" s="16"/>
      <c r="AB18" s="16"/>
      <c r="AC18" s="16"/>
      <c r="AD18" s="16"/>
      <c r="AE18" s="6">
        <f t="shared" si="2"/>
        <v>12</v>
      </c>
      <c r="AF18" s="16"/>
      <c r="AG18" s="16"/>
      <c r="AH18" s="16"/>
      <c r="AI18" s="16"/>
      <c r="AJ18" s="6">
        <f t="shared" si="3"/>
        <v>12</v>
      </c>
      <c r="AK18" s="16"/>
      <c r="AL18" s="16"/>
      <c r="AM18" s="16"/>
      <c r="AN18" s="16"/>
      <c r="AO18" s="6">
        <f t="shared" si="4"/>
        <v>12</v>
      </c>
      <c r="AP18" s="16"/>
      <c r="AQ18" s="16"/>
      <c r="AR18" s="16"/>
      <c r="AS18" s="16"/>
      <c r="AT18" s="6">
        <f t="shared" si="5"/>
        <v>12</v>
      </c>
      <c r="AU18" s="16"/>
      <c r="AV18" s="16"/>
      <c r="AW18" s="16"/>
      <c r="AX18" s="16"/>
      <c r="AY18" s="6">
        <f t="shared" si="6"/>
        <v>12</v>
      </c>
      <c r="AZ18" s="16"/>
      <c r="BA18" s="16"/>
      <c r="BB18" s="16"/>
      <c r="BC18" s="16"/>
      <c r="BD18" s="6">
        <f t="shared" si="7"/>
        <v>12</v>
      </c>
      <c r="BE18" s="16"/>
      <c r="BF18" s="16"/>
      <c r="BG18" s="16"/>
      <c r="BH18" s="16"/>
      <c r="BI18" s="6">
        <f t="shared" si="8"/>
        <v>12</v>
      </c>
      <c r="BJ18" s="16"/>
      <c r="BK18" s="16"/>
      <c r="BL18" s="16"/>
      <c r="BM18" s="16"/>
      <c r="BN18" s="6">
        <f t="shared" si="9"/>
        <v>12</v>
      </c>
      <c r="BO18" s="16"/>
      <c r="BP18" s="16"/>
      <c r="BQ18" s="16"/>
      <c r="BR18" s="16"/>
      <c r="BS18" s="6">
        <f t="shared" si="10"/>
        <v>12</v>
      </c>
    </row>
    <row r="19" spans="1:71" s="39" customFormat="1" x14ac:dyDescent="0.25">
      <c r="A19" s="6"/>
      <c r="B19" s="123" t="s">
        <v>388</v>
      </c>
      <c r="C19" s="45">
        <v>54</v>
      </c>
      <c r="D19" s="45">
        <v>387</v>
      </c>
      <c r="E19" s="45">
        <v>23</v>
      </c>
      <c r="F19" s="6">
        <f>IF(B19="MAL",E19,IF(E19&gt;=11,E19+variables!$B$1,11))</f>
        <v>24</v>
      </c>
      <c r="G19" s="76">
        <f t="shared" si="11"/>
        <v>0.95833333333333337</v>
      </c>
      <c r="H19" s="156">
        <v>23</v>
      </c>
      <c r="I19" s="159">
        <f t="shared" si="12"/>
        <v>23</v>
      </c>
      <c r="J19" s="164"/>
      <c r="K19" s="23">
        <v>2017</v>
      </c>
      <c r="L19" s="16">
        <v>2017</v>
      </c>
      <c r="M19" s="16"/>
      <c r="N19" s="16"/>
      <c r="O19" s="16"/>
      <c r="P19" s="149">
        <f t="shared" si="13"/>
        <v>23</v>
      </c>
      <c r="Q19" s="16"/>
      <c r="R19" s="16"/>
      <c r="S19" s="16"/>
      <c r="T19" s="16"/>
      <c r="U19" s="6">
        <f t="shared" si="0"/>
        <v>23</v>
      </c>
      <c r="V19" s="16"/>
      <c r="W19" s="16"/>
      <c r="X19" s="16"/>
      <c r="Y19" s="16"/>
      <c r="Z19" s="6">
        <f t="shared" si="1"/>
        <v>23</v>
      </c>
      <c r="AA19" s="16"/>
      <c r="AB19" s="16"/>
      <c r="AC19" s="16"/>
      <c r="AD19" s="16"/>
      <c r="AE19" s="6">
        <f t="shared" si="2"/>
        <v>23</v>
      </c>
      <c r="AF19" s="16"/>
      <c r="AG19" s="16"/>
      <c r="AH19" s="16"/>
      <c r="AI19" s="16"/>
      <c r="AJ19" s="6">
        <f t="shared" si="3"/>
        <v>23</v>
      </c>
      <c r="AK19" s="16"/>
      <c r="AL19" s="16"/>
      <c r="AM19" s="16"/>
      <c r="AN19" s="16"/>
      <c r="AO19" s="6">
        <f t="shared" si="4"/>
        <v>23</v>
      </c>
      <c r="AP19" s="16"/>
      <c r="AQ19" s="16"/>
      <c r="AR19" s="16"/>
      <c r="AS19" s="16"/>
      <c r="AT19" s="6">
        <f t="shared" si="5"/>
        <v>23</v>
      </c>
      <c r="AU19" s="16"/>
      <c r="AV19" s="16"/>
      <c r="AW19" s="16"/>
      <c r="AX19" s="16"/>
      <c r="AY19" s="6">
        <f t="shared" si="6"/>
        <v>23</v>
      </c>
      <c r="AZ19" s="16"/>
      <c r="BA19" s="16"/>
      <c r="BB19" s="16"/>
      <c r="BC19" s="16"/>
      <c r="BD19" s="6">
        <f t="shared" si="7"/>
        <v>23</v>
      </c>
      <c r="BE19" s="16"/>
      <c r="BF19" s="16"/>
      <c r="BG19" s="16"/>
      <c r="BH19" s="16"/>
      <c r="BI19" s="6">
        <f t="shared" si="8"/>
        <v>23</v>
      </c>
      <c r="BJ19" s="16"/>
      <c r="BK19" s="16"/>
      <c r="BL19" s="16"/>
      <c r="BM19" s="16"/>
      <c r="BN19" s="6">
        <f t="shared" si="9"/>
        <v>23</v>
      </c>
      <c r="BO19" s="16"/>
      <c r="BP19" s="16"/>
      <c r="BQ19" s="16"/>
      <c r="BR19" s="16"/>
      <c r="BS19" s="6">
        <f t="shared" si="10"/>
        <v>23</v>
      </c>
    </row>
    <row r="20" spans="1:71" s="39" customFormat="1" x14ac:dyDescent="0.25">
      <c r="A20" s="6"/>
      <c r="B20" s="16" t="s">
        <v>305</v>
      </c>
      <c r="C20" s="45">
        <v>68</v>
      </c>
      <c r="D20" s="45">
        <v>6846</v>
      </c>
      <c r="E20" s="45">
        <v>18</v>
      </c>
      <c r="F20" s="6">
        <f>IF(B20="MAL",E20,IF(E20&gt;=11,E20+variables!$B$1,11))</f>
        <v>19</v>
      </c>
      <c r="G20" s="76">
        <f t="shared" si="11"/>
        <v>0.73684210526315785</v>
      </c>
      <c r="H20" s="156">
        <v>14</v>
      </c>
      <c r="I20" s="156">
        <f t="shared" si="12"/>
        <v>14</v>
      </c>
      <c r="J20" s="164"/>
      <c r="K20" s="23">
        <v>2017</v>
      </c>
      <c r="L20" s="16">
        <v>2017</v>
      </c>
      <c r="M20" s="16"/>
      <c r="N20" s="16"/>
      <c r="O20" s="16"/>
      <c r="P20" s="149">
        <f t="shared" si="13"/>
        <v>14</v>
      </c>
      <c r="Q20" s="16"/>
      <c r="R20" s="16"/>
      <c r="S20" s="16"/>
      <c r="T20" s="16"/>
      <c r="U20" s="6">
        <f t="shared" si="0"/>
        <v>14</v>
      </c>
      <c r="V20" s="16"/>
      <c r="W20" s="16"/>
      <c r="X20" s="16"/>
      <c r="Y20" s="16"/>
      <c r="Z20" s="6">
        <f t="shared" si="1"/>
        <v>14</v>
      </c>
      <c r="AA20" s="16"/>
      <c r="AB20" s="16"/>
      <c r="AC20" s="16"/>
      <c r="AD20" s="16"/>
      <c r="AE20" s="6">
        <f t="shared" si="2"/>
        <v>14</v>
      </c>
      <c r="AF20" s="16"/>
      <c r="AG20" s="16"/>
      <c r="AH20" s="16"/>
      <c r="AI20" s="16"/>
      <c r="AJ20" s="6">
        <f t="shared" si="3"/>
        <v>14</v>
      </c>
      <c r="AK20" s="16"/>
      <c r="AL20" s="16"/>
      <c r="AM20" s="16"/>
      <c r="AN20" s="16"/>
      <c r="AO20" s="6">
        <f t="shared" si="4"/>
        <v>14</v>
      </c>
      <c r="AP20" s="16"/>
      <c r="AQ20" s="16"/>
      <c r="AR20" s="16"/>
      <c r="AS20" s="16"/>
      <c r="AT20" s="6">
        <f t="shared" si="5"/>
        <v>14</v>
      </c>
      <c r="AU20" s="16"/>
      <c r="AV20" s="16"/>
      <c r="AW20" s="16"/>
      <c r="AX20" s="16"/>
      <c r="AY20" s="6">
        <f t="shared" si="6"/>
        <v>14</v>
      </c>
      <c r="AZ20" s="16"/>
      <c r="BA20" s="16"/>
      <c r="BB20" s="16"/>
      <c r="BC20" s="16"/>
      <c r="BD20" s="6">
        <f t="shared" si="7"/>
        <v>14</v>
      </c>
      <c r="BE20" s="16"/>
      <c r="BF20" s="16"/>
      <c r="BG20" s="16"/>
      <c r="BH20" s="16"/>
      <c r="BI20" s="6">
        <f t="shared" si="8"/>
        <v>14</v>
      </c>
      <c r="BJ20" s="16"/>
      <c r="BK20" s="16"/>
      <c r="BL20" s="16"/>
      <c r="BM20" s="16"/>
      <c r="BN20" s="6">
        <f t="shared" si="9"/>
        <v>14</v>
      </c>
      <c r="BO20" s="16"/>
      <c r="BP20" s="16"/>
      <c r="BQ20" s="16"/>
      <c r="BR20" s="16"/>
      <c r="BS20" s="6">
        <f t="shared" si="10"/>
        <v>14</v>
      </c>
    </row>
    <row r="21" spans="1:71" s="39" customFormat="1" x14ac:dyDescent="0.25">
      <c r="A21" s="6"/>
      <c r="B21" s="16" t="s">
        <v>40</v>
      </c>
      <c r="C21" s="45">
        <v>71</v>
      </c>
      <c r="D21" s="45">
        <v>7941</v>
      </c>
      <c r="E21" s="45">
        <v>29</v>
      </c>
      <c r="F21" s="6">
        <f>IF(B21="MAL",E21,IF(E21&gt;=11,E21+variables!$B$1,11))</f>
        <v>30</v>
      </c>
      <c r="G21" s="76">
        <f t="shared" si="11"/>
        <v>0.36666666666666664</v>
      </c>
      <c r="H21" s="156">
        <v>11</v>
      </c>
      <c r="I21" s="159">
        <f t="shared" si="12"/>
        <v>11</v>
      </c>
      <c r="J21" s="164"/>
      <c r="K21" s="23">
        <v>2017</v>
      </c>
      <c r="L21" s="73">
        <v>2017</v>
      </c>
      <c r="M21" s="16"/>
      <c r="N21" s="16"/>
      <c r="O21" s="16"/>
      <c r="P21" s="149">
        <f t="shared" si="13"/>
        <v>11</v>
      </c>
      <c r="Q21" s="16"/>
      <c r="R21" s="16"/>
      <c r="S21" s="16"/>
      <c r="T21" s="16"/>
      <c r="U21" s="6">
        <f t="shared" si="0"/>
        <v>11</v>
      </c>
      <c r="V21" s="16"/>
      <c r="W21" s="16"/>
      <c r="X21" s="16"/>
      <c r="Y21" s="16"/>
      <c r="Z21" s="6">
        <f t="shared" si="1"/>
        <v>11</v>
      </c>
      <c r="AA21" s="16"/>
      <c r="AB21" s="16"/>
      <c r="AC21" s="16"/>
      <c r="AD21" s="16"/>
      <c r="AE21" s="6">
        <f t="shared" si="2"/>
        <v>11</v>
      </c>
      <c r="AF21" s="16"/>
      <c r="AG21" s="16"/>
      <c r="AH21" s="16"/>
      <c r="AI21" s="16"/>
      <c r="AJ21" s="6">
        <f t="shared" si="3"/>
        <v>11</v>
      </c>
      <c r="AK21" s="16"/>
      <c r="AL21" s="16"/>
      <c r="AM21" s="16"/>
      <c r="AN21" s="16"/>
      <c r="AO21" s="6">
        <f t="shared" si="4"/>
        <v>11</v>
      </c>
      <c r="AP21" s="16"/>
      <c r="AQ21" s="16"/>
      <c r="AR21" s="16"/>
      <c r="AS21" s="16"/>
      <c r="AT21" s="6">
        <f t="shared" si="5"/>
        <v>11</v>
      </c>
      <c r="AU21" s="16"/>
      <c r="AV21" s="16"/>
      <c r="AW21" s="16"/>
      <c r="AX21" s="16"/>
      <c r="AY21" s="6">
        <f t="shared" si="6"/>
        <v>11</v>
      </c>
      <c r="AZ21" s="16"/>
      <c r="BA21" s="16"/>
      <c r="BB21" s="16"/>
      <c r="BC21" s="16"/>
      <c r="BD21" s="6">
        <f t="shared" si="7"/>
        <v>11</v>
      </c>
      <c r="BE21" s="16"/>
      <c r="BF21" s="16"/>
      <c r="BG21" s="16"/>
      <c r="BH21" s="16"/>
      <c r="BI21" s="6">
        <f t="shared" si="8"/>
        <v>11</v>
      </c>
      <c r="BJ21" s="16"/>
      <c r="BK21" s="16"/>
      <c r="BL21" s="16"/>
      <c r="BM21" s="16"/>
      <c r="BN21" s="6">
        <f t="shared" si="9"/>
        <v>11</v>
      </c>
      <c r="BO21" s="16"/>
      <c r="BP21" s="16"/>
      <c r="BQ21" s="16"/>
      <c r="BR21" s="16"/>
      <c r="BS21" s="6">
        <f t="shared" si="10"/>
        <v>11</v>
      </c>
    </row>
    <row r="22" spans="1:71" s="39" customFormat="1" x14ac:dyDescent="0.25">
      <c r="A22" s="6"/>
      <c r="B22" s="16" t="s">
        <v>317</v>
      </c>
      <c r="C22" s="45">
        <v>72</v>
      </c>
      <c r="D22" s="45">
        <v>7670</v>
      </c>
      <c r="E22" s="45">
        <v>45</v>
      </c>
      <c r="F22" s="6">
        <f>IF(B22="MAL",E22,IF(E22&gt;=11,E22+variables!$B$1,11))</f>
        <v>46</v>
      </c>
      <c r="G22" s="76">
        <f t="shared" si="11"/>
        <v>0.97826086956521741</v>
      </c>
      <c r="H22" s="156">
        <v>45</v>
      </c>
      <c r="I22" s="159">
        <f t="shared" si="12"/>
        <v>45</v>
      </c>
      <c r="J22" s="164"/>
      <c r="K22" s="23">
        <v>2017</v>
      </c>
      <c r="L22" s="16">
        <v>2016</v>
      </c>
      <c r="M22" s="16"/>
      <c r="N22" s="16"/>
      <c r="O22" s="16"/>
      <c r="P22" s="149">
        <f t="shared" si="13"/>
        <v>45</v>
      </c>
      <c r="Q22" s="16"/>
      <c r="R22" s="16"/>
      <c r="S22" s="16"/>
      <c r="T22" s="16"/>
      <c r="U22" s="6">
        <f t="shared" si="0"/>
        <v>45</v>
      </c>
      <c r="V22" s="16"/>
      <c r="W22" s="16"/>
      <c r="X22" s="16"/>
      <c r="Y22" s="16"/>
      <c r="Z22" s="6">
        <f t="shared" si="1"/>
        <v>45</v>
      </c>
      <c r="AA22" s="16"/>
      <c r="AB22" s="16"/>
      <c r="AC22" s="16"/>
      <c r="AD22" s="16"/>
      <c r="AE22" s="6">
        <f t="shared" si="2"/>
        <v>45</v>
      </c>
      <c r="AF22" s="16"/>
      <c r="AG22" s="16"/>
      <c r="AH22" s="16"/>
      <c r="AI22" s="16"/>
      <c r="AJ22" s="6">
        <f t="shared" si="3"/>
        <v>45</v>
      </c>
      <c r="AK22" s="16"/>
      <c r="AL22" s="16"/>
      <c r="AM22" s="16"/>
      <c r="AN22" s="16"/>
      <c r="AO22" s="6">
        <f t="shared" si="4"/>
        <v>45</v>
      </c>
      <c r="AP22" s="16"/>
      <c r="AQ22" s="16"/>
      <c r="AR22" s="16"/>
      <c r="AS22" s="16"/>
      <c r="AT22" s="6">
        <f t="shared" si="5"/>
        <v>45</v>
      </c>
      <c r="AU22" s="16"/>
      <c r="AV22" s="16"/>
      <c r="AW22" s="16"/>
      <c r="AX22" s="16"/>
      <c r="AY22" s="6">
        <f t="shared" si="6"/>
        <v>45</v>
      </c>
      <c r="AZ22" s="16"/>
      <c r="BA22" s="16"/>
      <c r="BB22" s="16"/>
      <c r="BC22" s="16"/>
      <c r="BD22" s="6">
        <f t="shared" si="7"/>
        <v>45</v>
      </c>
      <c r="BE22" s="16"/>
      <c r="BF22" s="16"/>
      <c r="BG22" s="16"/>
      <c r="BH22" s="16"/>
      <c r="BI22" s="6">
        <f t="shared" si="8"/>
        <v>45</v>
      </c>
      <c r="BJ22" s="16"/>
      <c r="BK22" s="16"/>
      <c r="BL22" s="16"/>
      <c r="BM22" s="16"/>
      <c r="BN22" s="6">
        <f t="shared" si="9"/>
        <v>45</v>
      </c>
      <c r="BO22" s="16"/>
      <c r="BP22" s="16"/>
      <c r="BQ22" s="16"/>
      <c r="BR22" s="16"/>
      <c r="BS22" s="6">
        <f t="shared" si="10"/>
        <v>45</v>
      </c>
    </row>
    <row r="23" spans="1:71" s="39" customFormat="1" x14ac:dyDescent="0.25">
      <c r="A23" s="6"/>
      <c r="B23" s="16" t="s">
        <v>318</v>
      </c>
      <c r="C23" s="45">
        <v>83</v>
      </c>
      <c r="D23" s="45">
        <v>3283</v>
      </c>
      <c r="E23" s="45">
        <v>45</v>
      </c>
      <c r="F23" s="6">
        <f>IF(B23="MAL",E23,IF(E23&gt;=11,E23+variables!$B$1,11))</f>
        <v>46</v>
      </c>
      <c r="G23" s="76">
        <f t="shared" si="11"/>
        <v>0.63043478260869568</v>
      </c>
      <c r="H23" s="156">
        <v>28</v>
      </c>
      <c r="I23" s="159">
        <f t="shared" si="12"/>
        <v>28</v>
      </c>
      <c r="J23" s="164"/>
      <c r="K23" s="23">
        <v>2017</v>
      </c>
      <c r="L23" s="16">
        <v>2017</v>
      </c>
      <c r="M23" s="16"/>
      <c r="N23" s="16"/>
      <c r="O23" s="16"/>
      <c r="P23" s="149">
        <f t="shared" si="13"/>
        <v>28</v>
      </c>
      <c r="Q23" s="16"/>
      <c r="R23" s="16"/>
      <c r="S23" s="16"/>
      <c r="T23" s="16"/>
      <c r="U23" s="6">
        <f t="shared" si="0"/>
        <v>28</v>
      </c>
      <c r="V23" s="16"/>
      <c r="W23" s="16">
        <v>1</v>
      </c>
      <c r="X23" s="16"/>
      <c r="Y23" s="16"/>
      <c r="Z23" s="6">
        <f t="shared" si="1"/>
        <v>29</v>
      </c>
      <c r="AA23" s="16"/>
      <c r="AB23" s="16"/>
      <c r="AC23" s="16"/>
      <c r="AD23" s="16"/>
      <c r="AE23" s="6">
        <f t="shared" si="2"/>
        <v>29</v>
      </c>
      <c r="AF23" s="16"/>
      <c r="AG23" s="16"/>
      <c r="AH23" s="16"/>
      <c r="AI23" s="16"/>
      <c r="AJ23" s="6">
        <f t="shared" si="3"/>
        <v>29</v>
      </c>
      <c r="AK23" s="16"/>
      <c r="AL23" s="16"/>
      <c r="AM23" s="16"/>
      <c r="AN23" s="16"/>
      <c r="AO23" s="6">
        <f t="shared" si="4"/>
        <v>29</v>
      </c>
      <c r="AP23" s="16"/>
      <c r="AQ23" s="16"/>
      <c r="AR23" s="16"/>
      <c r="AS23" s="16"/>
      <c r="AT23" s="6">
        <f t="shared" si="5"/>
        <v>29</v>
      </c>
      <c r="AU23" s="16"/>
      <c r="AV23" s="16"/>
      <c r="AW23" s="16"/>
      <c r="AX23" s="16"/>
      <c r="AY23" s="6">
        <f t="shared" si="6"/>
        <v>29</v>
      </c>
      <c r="AZ23" s="16"/>
      <c r="BA23" s="16"/>
      <c r="BB23" s="16"/>
      <c r="BC23" s="16"/>
      <c r="BD23" s="6">
        <f t="shared" si="7"/>
        <v>29</v>
      </c>
      <c r="BE23" s="16"/>
      <c r="BF23" s="16"/>
      <c r="BG23" s="16"/>
      <c r="BH23" s="16"/>
      <c r="BI23" s="6">
        <f t="shared" si="8"/>
        <v>29</v>
      </c>
      <c r="BJ23" s="16"/>
      <c r="BK23" s="16"/>
      <c r="BL23" s="16"/>
      <c r="BM23" s="16"/>
      <c r="BN23" s="6">
        <f t="shared" si="9"/>
        <v>29</v>
      </c>
      <c r="BO23" s="16"/>
      <c r="BP23" s="16"/>
      <c r="BQ23" s="16"/>
      <c r="BR23" s="16"/>
      <c r="BS23" s="6">
        <f t="shared" si="10"/>
        <v>29</v>
      </c>
    </row>
    <row r="24" spans="1:71" s="39" customFormat="1" x14ac:dyDescent="0.25">
      <c r="A24" s="6"/>
      <c r="B24" s="16" t="s">
        <v>17</v>
      </c>
      <c r="C24" s="45">
        <v>86</v>
      </c>
      <c r="D24" s="45">
        <v>7340</v>
      </c>
      <c r="E24" s="45">
        <v>30</v>
      </c>
      <c r="F24" s="6">
        <f>IF(B24="MAL",E24,IF(E24&gt;=11,E24+variables!$B$1,11))</f>
        <v>31</v>
      </c>
      <c r="G24" s="76">
        <f t="shared" si="11"/>
        <v>1</v>
      </c>
      <c r="H24" s="156">
        <v>28</v>
      </c>
      <c r="I24" s="159">
        <f t="shared" si="12"/>
        <v>28</v>
      </c>
      <c r="J24" s="164"/>
      <c r="K24" s="23">
        <v>2017</v>
      </c>
      <c r="L24" s="16">
        <v>2016</v>
      </c>
      <c r="M24" s="16">
        <v>1</v>
      </c>
      <c r="N24" s="16">
        <v>2</v>
      </c>
      <c r="O24" s="16"/>
      <c r="P24" s="149">
        <f t="shared" si="13"/>
        <v>31</v>
      </c>
      <c r="Q24" s="16"/>
      <c r="R24" s="16"/>
      <c r="S24" s="16"/>
      <c r="T24" s="16"/>
      <c r="U24" s="6">
        <f t="shared" si="0"/>
        <v>31</v>
      </c>
      <c r="V24" s="16"/>
      <c r="W24" s="16"/>
      <c r="X24" s="16"/>
      <c r="Y24" s="16"/>
      <c r="Z24" s="6">
        <f t="shared" si="1"/>
        <v>31</v>
      </c>
      <c r="AA24" s="16"/>
      <c r="AB24" s="16"/>
      <c r="AC24" s="16"/>
      <c r="AD24" s="16"/>
      <c r="AE24" s="6">
        <f t="shared" si="2"/>
        <v>31</v>
      </c>
      <c r="AF24" s="16"/>
      <c r="AG24" s="16"/>
      <c r="AH24" s="16"/>
      <c r="AI24" s="16"/>
      <c r="AJ24" s="6">
        <f t="shared" si="3"/>
        <v>31</v>
      </c>
      <c r="AK24" s="16"/>
      <c r="AL24" s="16"/>
      <c r="AM24" s="16"/>
      <c r="AN24" s="16"/>
      <c r="AO24" s="6">
        <f t="shared" si="4"/>
        <v>31</v>
      </c>
      <c r="AP24" s="16"/>
      <c r="AQ24" s="16"/>
      <c r="AR24" s="16"/>
      <c r="AS24" s="16"/>
      <c r="AT24" s="6">
        <f t="shared" si="5"/>
        <v>31</v>
      </c>
      <c r="AU24" s="16"/>
      <c r="AV24" s="16"/>
      <c r="AW24" s="16"/>
      <c r="AX24" s="16"/>
      <c r="AY24" s="6">
        <f t="shared" si="6"/>
        <v>31</v>
      </c>
      <c r="AZ24" s="16"/>
      <c r="BA24" s="16"/>
      <c r="BB24" s="16"/>
      <c r="BC24" s="16"/>
      <c r="BD24" s="6">
        <f t="shared" si="7"/>
        <v>31</v>
      </c>
      <c r="BE24" s="16"/>
      <c r="BF24" s="16"/>
      <c r="BG24" s="16"/>
      <c r="BH24" s="16"/>
      <c r="BI24" s="6">
        <f t="shared" si="8"/>
        <v>31</v>
      </c>
      <c r="BJ24" s="16"/>
      <c r="BK24" s="16"/>
      <c r="BL24" s="16"/>
      <c r="BM24" s="16"/>
      <c r="BN24" s="6">
        <f t="shared" si="9"/>
        <v>31</v>
      </c>
      <c r="BO24" s="16"/>
      <c r="BP24" s="16"/>
      <c r="BQ24" s="16"/>
      <c r="BR24" s="16"/>
      <c r="BS24" s="6">
        <f t="shared" si="10"/>
        <v>31</v>
      </c>
    </row>
    <row r="25" spans="1:71" s="39" customFormat="1" x14ac:dyDescent="0.25">
      <c r="A25" s="6"/>
      <c r="B25" s="16" t="s">
        <v>115</v>
      </c>
      <c r="C25" s="45">
        <v>92</v>
      </c>
      <c r="D25" s="45">
        <v>1500</v>
      </c>
      <c r="E25" s="45">
        <v>42</v>
      </c>
      <c r="F25" s="6">
        <f>IF(B25="MAL",E25,IF(E25&gt;=11,E25+variables!$B$1,11))</f>
        <v>43</v>
      </c>
      <c r="G25" s="76">
        <f t="shared" si="11"/>
        <v>0.65116279069767447</v>
      </c>
      <c r="H25" s="156">
        <v>28</v>
      </c>
      <c r="I25" s="159">
        <f t="shared" si="12"/>
        <v>28</v>
      </c>
      <c r="J25" s="164"/>
      <c r="K25" s="23">
        <v>2017</v>
      </c>
      <c r="L25" s="16">
        <v>2017</v>
      </c>
      <c r="M25" s="16"/>
      <c r="N25" s="16"/>
      <c r="O25" s="16"/>
      <c r="P25" s="149">
        <f t="shared" si="13"/>
        <v>28</v>
      </c>
      <c r="Q25" s="16"/>
      <c r="R25" s="16"/>
      <c r="S25" s="16"/>
      <c r="T25" s="16"/>
      <c r="U25" s="6">
        <f t="shared" si="0"/>
        <v>28</v>
      </c>
      <c r="V25" s="16"/>
      <c r="W25" s="16"/>
      <c r="X25" s="16"/>
      <c r="Y25" s="16"/>
      <c r="Z25" s="6">
        <f t="shared" si="1"/>
        <v>28</v>
      </c>
      <c r="AA25" s="16"/>
      <c r="AB25" s="16"/>
      <c r="AC25" s="16"/>
      <c r="AD25" s="16"/>
      <c r="AE25" s="6">
        <f t="shared" si="2"/>
        <v>28</v>
      </c>
      <c r="AF25" s="16"/>
      <c r="AG25" s="16"/>
      <c r="AH25" s="16"/>
      <c r="AI25" s="16"/>
      <c r="AJ25" s="6">
        <f t="shared" si="3"/>
        <v>28</v>
      </c>
      <c r="AK25" s="16"/>
      <c r="AL25" s="16"/>
      <c r="AM25" s="16"/>
      <c r="AN25" s="16"/>
      <c r="AO25" s="6">
        <f t="shared" si="4"/>
        <v>28</v>
      </c>
      <c r="AP25" s="16"/>
      <c r="AQ25" s="16"/>
      <c r="AR25" s="16"/>
      <c r="AS25" s="16"/>
      <c r="AT25" s="6">
        <f t="shared" si="5"/>
        <v>28</v>
      </c>
      <c r="AU25" s="16"/>
      <c r="AV25" s="16"/>
      <c r="AW25" s="16"/>
      <c r="AX25" s="16"/>
      <c r="AY25" s="6">
        <f t="shared" si="6"/>
        <v>28</v>
      </c>
      <c r="AZ25" s="16"/>
      <c r="BA25" s="16"/>
      <c r="BB25" s="16"/>
      <c r="BC25" s="16"/>
      <c r="BD25" s="6">
        <f t="shared" si="7"/>
        <v>28</v>
      </c>
      <c r="BE25" s="16"/>
      <c r="BF25" s="16"/>
      <c r="BG25" s="16"/>
      <c r="BH25" s="16"/>
      <c r="BI25" s="6">
        <f t="shared" si="8"/>
        <v>28</v>
      </c>
      <c r="BJ25" s="16"/>
      <c r="BK25" s="16"/>
      <c r="BL25" s="16"/>
      <c r="BM25" s="16"/>
      <c r="BN25" s="6">
        <f t="shared" si="9"/>
        <v>28</v>
      </c>
      <c r="BO25" s="16"/>
      <c r="BP25" s="16"/>
      <c r="BQ25" s="16"/>
      <c r="BR25" s="16"/>
      <c r="BS25" s="6">
        <f t="shared" si="10"/>
        <v>28</v>
      </c>
    </row>
    <row r="26" spans="1:71" s="39" customFormat="1" x14ac:dyDescent="0.25">
      <c r="A26" s="6"/>
      <c r="B26" s="6"/>
      <c r="C26" s="6"/>
      <c r="D26" s="6"/>
      <c r="E26" s="6"/>
      <c r="F26" s="6"/>
      <c r="G26" s="6"/>
      <c r="H26" s="149"/>
      <c r="I26" s="149"/>
      <c r="J26" s="149"/>
      <c r="K26" s="6"/>
      <c r="L26" s="6"/>
      <c r="M26" s="6">
        <f t="shared" ref="M26:AR26" si="14">SUM(M3:M25)</f>
        <v>1</v>
      </c>
      <c r="N26" s="6">
        <f t="shared" si="14"/>
        <v>2</v>
      </c>
      <c r="O26" s="6">
        <f t="shared" si="14"/>
        <v>3</v>
      </c>
      <c r="P26" s="6">
        <f t="shared" si="14"/>
        <v>706</v>
      </c>
      <c r="Q26" s="6">
        <f t="shared" si="14"/>
        <v>0</v>
      </c>
      <c r="R26" s="6">
        <f t="shared" si="14"/>
        <v>0</v>
      </c>
      <c r="S26" s="6">
        <f t="shared" si="14"/>
        <v>4</v>
      </c>
      <c r="T26" s="6">
        <f t="shared" si="14"/>
        <v>0</v>
      </c>
      <c r="U26" s="6">
        <f t="shared" si="14"/>
        <v>710</v>
      </c>
      <c r="V26" s="6">
        <f t="shared" si="14"/>
        <v>0</v>
      </c>
      <c r="W26" s="6">
        <f t="shared" si="14"/>
        <v>1</v>
      </c>
      <c r="X26" s="6">
        <f t="shared" si="14"/>
        <v>0</v>
      </c>
      <c r="Y26" s="6">
        <f t="shared" si="14"/>
        <v>0</v>
      </c>
      <c r="Z26" s="6">
        <f t="shared" si="14"/>
        <v>711</v>
      </c>
      <c r="AA26" s="6">
        <f t="shared" si="14"/>
        <v>0</v>
      </c>
      <c r="AB26" s="6">
        <f t="shared" si="14"/>
        <v>0</v>
      </c>
      <c r="AC26" s="6">
        <f t="shared" si="14"/>
        <v>0</v>
      </c>
      <c r="AD26" s="6">
        <f t="shared" si="14"/>
        <v>0</v>
      </c>
      <c r="AE26" s="6">
        <f t="shared" si="14"/>
        <v>711</v>
      </c>
      <c r="AF26" s="6">
        <f t="shared" si="14"/>
        <v>0</v>
      </c>
      <c r="AG26" s="6">
        <f t="shared" si="14"/>
        <v>0</v>
      </c>
      <c r="AH26" s="6">
        <f t="shared" si="14"/>
        <v>0</v>
      </c>
      <c r="AI26" s="6">
        <f t="shared" si="14"/>
        <v>0</v>
      </c>
      <c r="AJ26" s="6">
        <f t="shared" si="14"/>
        <v>711</v>
      </c>
      <c r="AK26" s="6">
        <f t="shared" si="14"/>
        <v>0</v>
      </c>
      <c r="AL26" s="6">
        <f t="shared" si="14"/>
        <v>0</v>
      </c>
      <c r="AM26" s="6">
        <f t="shared" si="14"/>
        <v>0</v>
      </c>
      <c r="AN26" s="6">
        <f t="shared" si="14"/>
        <v>0</v>
      </c>
      <c r="AO26" s="6">
        <f t="shared" si="14"/>
        <v>711</v>
      </c>
      <c r="AP26" s="6">
        <f t="shared" si="14"/>
        <v>0</v>
      </c>
      <c r="AQ26" s="6">
        <f t="shared" si="14"/>
        <v>0</v>
      </c>
      <c r="AR26" s="6">
        <f t="shared" si="14"/>
        <v>0</v>
      </c>
      <c r="AS26" s="6">
        <f t="shared" ref="AS26:BS26" si="15">SUM(AS3:AS25)</f>
        <v>0</v>
      </c>
      <c r="AT26" s="6">
        <f t="shared" si="15"/>
        <v>711</v>
      </c>
      <c r="AU26" s="6">
        <f t="shared" si="15"/>
        <v>0</v>
      </c>
      <c r="AV26" s="6">
        <f t="shared" si="15"/>
        <v>0</v>
      </c>
      <c r="AW26" s="6">
        <f t="shared" si="15"/>
        <v>0</v>
      </c>
      <c r="AX26" s="6">
        <f t="shared" si="15"/>
        <v>0</v>
      </c>
      <c r="AY26" s="6">
        <f t="shared" si="15"/>
        <v>711</v>
      </c>
      <c r="AZ26" s="6">
        <f t="shared" si="15"/>
        <v>0</v>
      </c>
      <c r="BA26" s="6">
        <f t="shared" si="15"/>
        <v>0</v>
      </c>
      <c r="BB26" s="6">
        <f t="shared" si="15"/>
        <v>0</v>
      </c>
      <c r="BC26" s="6">
        <f t="shared" si="15"/>
        <v>0</v>
      </c>
      <c r="BD26" s="6">
        <f t="shared" si="15"/>
        <v>711</v>
      </c>
      <c r="BE26" s="6">
        <f t="shared" si="15"/>
        <v>0</v>
      </c>
      <c r="BF26" s="6">
        <f t="shared" si="15"/>
        <v>0</v>
      </c>
      <c r="BG26" s="6">
        <f t="shared" si="15"/>
        <v>0</v>
      </c>
      <c r="BH26" s="6">
        <f t="shared" si="15"/>
        <v>0</v>
      </c>
      <c r="BI26" s="6">
        <f t="shared" si="15"/>
        <v>711</v>
      </c>
      <c r="BJ26" s="6">
        <f t="shared" si="15"/>
        <v>0</v>
      </c>
      <c r="BK26" s="6">
        <f t="shared" si="15"/>
        <v>0</v>
      </c>
      <c r="BL26" s="6">
        <f t="shared" si="15"/>
        <v>0</v>
      </c>
      <c r="BM26" s="6">
        <f t="shared" si="15"/>
        <v>0</v>
      </c>
      <c r="BN26" s="6">
        <f t="shared" si="15"/>
        <v>711</v>
      </c>
      <c r="BO26" s="6">
        <f t="shared" si="15"/>
        <v>0</v>
      </c>
      <c r="BP26" s="6">
        <f t="shared" si="15"/>
        <v>0</v>
      </c>
      <c r="BQ26" s="6">
        <f t="shared" si="15"/>
        <v>0</v>
      </c>
      <c r="BR26" s="6">
        <f t="shared" si="15"/>
        <v>0</v>
      </c>
      <c r="BS26" s="6">
        <f t="shared" si="15"/>
        <v>711</v>
      </c>
    </row>
    <row r="27" spans="1:71" s="39" customFormat="1" x14ac:dyDescent="0.25">
      <c r="A27" s="6"/>
      <c r="B27" s="6" t="s">
        <v>299</v>
      </c>
      <c r="C27" s="6">
        <f>COUNT(D4:D25)</f>
        <v>22</v>
      </c>
      <c r="D27" s="6"/>
      <c r="E27" s="6">
        <f>SUM(E3:E25)</f>
        <v>849</v>
      </c>
      <c r="F27" s="6">
        <f>SUM(F3:F25)</f>
        <v>871</v>
      </c>
      <c r="G27" s="38">
        <f>$BS26/F27</f>
        <v>0.81630309988518945</v>
      </c>
      <c r="H27" s="149">
        <f>SUM(H3:H25)</f>
        <v>700</v>
      </c>
      <c r="I27" s="149">
        <f>SUM(I3:I25)</f>
        <v>700</v>
      </c>
      <c r="J27" s="149">
        <f>SUM(J3:J25)</f>
        <v>0</v>
      </c>
      <c r="K27" s="6"/>
      <c r="L27" s="6"/>
      <c r="M27" s="6"/>
      <c r="N27" s="6"/>
      <c r="O27" s="6"/>
      <c r="P27" s="38">
        <f>P26/F27</f>
        <v>0.81056257175660162</v>
      </c>
      <c r="Q27" s="6"/>
      <c r="R27" s="6">
        <f>M26+R26</f>
        <v>1</v>
      </c>
      <c r="S27" s="6">
        <f>N26+S26</f>
        <v>6</v>
      </c>
      <c r="T27" s="6">
        <f>O26+T26</f>
        <v>3</v>
      </c>
      <c r="U27" s="38">
        <f>U26/F27</f>
        <v>0.81515499425947191</v>
      </c>
      <c r="V27" s="6"/>
      <c r="W27" s="6">
        <f>R27+W26</f>
        <v>2</v>
      </c>
      <c r="X27" s="6">
        <f>S27+X26</f>
        <v>6</v>
      </c>
      <c r="Y27" s="6">
        <f>T27+Y26</f>
        <v>3</v>
      </c>
      <c r="Z27" s="38">
        <f>Z26/F27</f>
        <v>0.81630309988518945</v>
      </c>
      <c r="AA27" s="6"/>
      <c r="AB27" s="6">
        <f>W27+AB26</f>
        <v>2</v>
      </c>
      <c r="AC27" s="6">
        <f>X27+AC26</f>
        <v>6</v>
      </c>
      <c r="AD27" s="6">
        <f>Y27+AD26</f>
        <v>3</v>
      </c>
      <c r="AE27" s="38">
        <f>AE26/F27</f>
        <v>0.81630309988518945</v>
      </c>
      <c r="AF27" s="6"/>
      <c r="AG27" s="6">
        <f>AB27+AG26</f>
        <v>2</v>
      </c>
      <c r="AH27" s="6">
        <f>AC27+AH26</f>
        <v>6</v>
      </c>
      <c r="AI27" s="6">
        <f>AD27+AI26</f>
        <v>3</v>
      </c>
      <c r="AJ27" s="38">
        <f>AJ26/F27</f>
        <v>0.81630309988518945</v>
      </c>
      <c r="AK27" s="6"/>
      <c r="AL27" s="6">
        <f>AG27+AL26</f>
        <v>2</v>
      </c>
      <c r="AM27" s="6">
        <f>AH27+AM26</f>
        <v>6</v>
      </c>
      <c r="AN27" s="6">
        <f>AI27+AN26</f>
        <v>3</v>
      </c>
      <c r="AO27" s="38">
        <f>AO26/F27</f>
        <v>0.81630309988518945</v>
      </c>
      <c r="AP27" s="6"/>
      <c r="AQ27" s="6">
        <f>AL27+AQ26</f>
        <v>2</v>
      </c>
      <c r="AR27" s="6">
        <f>AM27+AR26</f>
        <v>6</v>
      </c>
      <c r="AS27" s="6">
        <f>AN27+AS26</f>
        <v>3</v>
      </c>
      <c r="AT27" s="38">
        <f>AT26/F27</f>
        <v>0.81630309988518945</v>
      </c>
      <c r="AU27" s="6"/>
      <c r="AV27" s="6">
        <f>AQ27+AV26</f>
        <v>2</v>
      </c>
      <c r="AW27" s="6">
        <f>AR27+AW26</f>
        <v>6</v>
      </c>
      <c r="AX27" s="6">
        <f>AS27+AX26</f>
        <v>3</v>
      </c>
      <c r="AY27" s="38">
        <f>AY26/F27</f>
        <v>0.81630309988518945</v>
      </c>
      <c r="AZ27" s="6"/>
      <c r="BA27" s="6">
        <f>AV27+BA26</f>
        <v>2</v>
      </c>
      <c r="BB27" s="6">
        <f>AW27+BB26</f>
        <v>6</v>
      </c>
      <c r="BC27" s="6">
        <f>AX27+BC26</f>
        <v>3</v>
      </c>
      <c r="BD27" s="38">
        <f>BD26/F27</f>
        <v>0.81630309988518945</v>
      </c>
      <c r="BE27" s="6"/>
      <c r="BF27" s="6">
        <f>BA27+BF26</f>
        <v>2</v>
      </c>
      <c r="BG27" s="6">
        <f>BB27+BG26</f>
        <v>6</v>
      </c>
      <c r="BH27" s="6">
        <f>BC27+BH26</f>
        <v>3</v>
      </c>
      <c r="BI27" s="38">
        <f>BI26/F27</f>
        <v>0.81630309988518945</v>
      </c>
      <c r="BJ27" s="6"/>
      <c r="BK27" s="6">
        <f>BF27+BK26</f>
        <v>2</v>
      </c>
      <c r="BL27" s="6">
        <f>BG27+BL26</f>
        <v>6</v>
      </c>
      <c r="BM27" s="6">
        <f>BH27+BM26</f>
        <v>3</v>
      </c>
      <c r="BN27" s="38">
        <f>BN26/F27</f>
        <v>0.81630309988518945</v>
      </c>
      <c r="BO27" s="6"/>
      <c r="BP27" s="6">
        <f>BK27+BP26</f>
        <v>2</v>
      </c>
      <c r="BQ27" s="6">
        <f>BL27+BQ26</f>
        <v>6</v>
      </c>
      <c r="BR27" s="6">
        <f>BM27+BR26</f>
        <v>3</v>
      </c>
      <c r="BS27" s="38">
        <f>BS26/F27</f>
        <v>0.81630309988518945</v>
      </c>
    </row>
    <row r="28" spans="1:71" s="36" customFormat="1" x14ac:dyDescent="0.25">
      <c r="H28" s="160"/>
      <c r="I28" s="160"/>
      <c r="J28" s="160"/>
    </row>
    <row r="29" spans="1:71" s="39" customFormat="1" x14ac:dyDescent="0.25">
      <c r="A29" s="37" t="s">
        <v>178</v>
      </c>
      <c r="B29" s="6" t="s">
        <v>142</v>
      </c>
      <c r="C29" s="6"/>
      <c r="D29" s="6"/>
      <c r="E29" s="81">
        <v>45</v>
      </c>
      <c r="F29" s="6">
        <f>IF(B29="MAL",E29,IF(E29&gt;=11,E29+variables!$B$1,11))</f>
        <v>45</v>
      </c>
      <c r="G29" s="38">
        <f>BS29/F29</f>
        <v>1</v>
      </c>
      <c r="H29" s="149">
        <v>45</v>
      </c>
      <c r="I29" s="149">
        <f>+H29+J29</f>
        <v>45</v>
      </c>
      <c r="J29" s="164"/>
      <c r="K29" s="82">
        <v>2017</v>
      </c>
      <c r="L29" s="16">
        <v>2017</v>
      </c>
      <c r="M29" s="16"/>
      <c r="N29" s="16"/>
      <c r="O29" s="16"/>
      <c r="P29" s="149">
        <f>+I29</f>
        <v>45</v>
      </c>
      <c r="Q29" s="16"/>
      <c r="R29" s="16"/>
      <c r="S29" s="16"/>
      <c r="T29" s="16"/>
      <c r="U29" s="6">
        <f t="shared" ref="U29:U34" si="16">SUM(P29:T29)</f>
        <v>45</v>
      </c>
      <c r="V29" s="16"/>
      <c r="W29" s="16"/>
      <c r="X29" s="16"/>
      <c r="Y29" s="16"/>
      <c r="Z29" s="6">
        <f t="shared" ref="Z29:Z34" si="17">SUM(U29:Y29)</f>
        <v>45</v>
      </c>
      <c r="AA29" s="16"/>
      <c r="AB29" s="16"/>
      <c r="AC29" s="16"/>
      <c r="AD29" s="16"/>
      <c r="AE29" s="6">
        <f t="shared" ref="AE29:AE34" si="18">SUM(Z29:AD29)</f>
        <v>45</v>
      </c>
      <c r="AF29" s="16"/>
      <c r="AG29" s="16"/>
      <c r="AH29" s="16"/>
      <c r="AI29" s="16"/>
      <c r="AJ29" s="6">
        <f t="shared" ref="AJ29:AJ34" si="19">SUM(AE29:AI29)</f>
        <v>45</v>
      </c>
      <c r="AK29" s="16"/>
      <c r="AL29" s="16"/>
      <c r="AM29" s="16"/>
      <c r="AN29" s="16"/>
      <c r="AO29" s="6">
        <f t="shared" ref="AO29:AO34" si="20">SUM(AJ29:AN29)</f>
        <v>45</v>
      </c>
      <c r="AP29" s="16"/>
      <c r="AQ29" s="16"/>
      <c r="AR29" s="16"/>
      <c r="AS29" s="16"/>
      <c r="AT29" s="6">
        <f t="shared" ref="AT29:AT34" si="21">SUM(AO29:AS29)</f>
        <v>45</v>
      </c>
      <c r="AU29" s="16"/>
      <c r="AV29" s="16"/>
      <c r="AW29" s="16"/>
      <c r="AX29" s="16"/>
      <c r="AY29" s="6">
        <f t="shared" ref="AY29:AY34" si="22">SUM(AT29:AX29)</f>
        <v>45</v>
      </c>
      <c r="AZ29" s="16"/>
      <c r="BA29" s="16"/>
      <c r="BB29" s="16"/>
      <c r="BC29" s="16"/>
      <c r="BD29" s="6">
        <f t="shared" ref="BD29:BD34" si="23">SUM(AY29:BC29)</f>
        <v>45</v>
      </c>
      <c r="BE29" s="16"/>
      <c r="BF29" s="16"/>
      <c r="BG29" s="16"/>
      <c r="BH29" s="16"/>
      <c r="BI29" s="6">
        <f t="shared" ref="BI29:BI34" si="24">SUM(BD29:BH29)</f>
        <v>45</v>
      </c>
      <c r="BJ29" s="16"/>
      <c r="BK29" s="16"/>
      <c r="BL29" s="16"/>
      <c r="BM29" s="16"/>
      <c r="BN29" s="6">
        <f t="shared" ref="BN29:BN34" si="25">SUM(BI29:BM29)</f>
        <v>45</v>
      </c>
      <c r="BO29" s="16"/>
      <c r="BP29" s="16"/>
      <c r="BQ29" s="16"/>
      <c r="BR29" s="16"/>
      <c r="BS29" s="6">
        <f t="shared" ref="BS29:BS34" si="26">SUM(BN29:BR29)</f>
        <v>45</v>
      </c>
    </row>
    <row r="30" spans="1:71" s="39" customFormat="1" x14ac:dyDescent="0.25">
      <c r="A30" s="37"/>
      <c r="B30" s="16" t="s">
        <v>34</v>
      </c>
      <c r="C30" s="45">
        <v>1</v>
      </c>
      <c r="D30" s="45">
        <v>1857</v>
      </c>
      <c r="E30" s="81">
        <v>24</v>
      </c>
      <c r="F30" s="6">
        <f>IF(B30="MAL",E30,IF(E30&gt;=11,E30+variables!$B$1,11))</f>
        <v>25</v>
      </c>
      <c r="G30" s="38">
        <f>$BS30/F30</f>
        <v>0.32</v>
      </c>
      <c r="H30" s="149">
        <v>8</v>
      </c>
      <c r="I30" s="149">
        <f t="shared" ref="I30:I34" si="27">+H30+J30</f>
        <v>8</v>
      </c>
      <c r="J30" s="164"/>
      <c r="K30" s="82">
        <v>2017</v>
      </c>
      <c r="L30" s="97">
        <v>2017</v>
      </c>
      <c r="M30" s="16"/>
      <c r="N30" s="16"/>
      <c r="O30" s="16"/>
      <c r="P30" s="149">
        <f>+H30+SUM(M30:O30)</f>
        <v>8</v>
      </c>
      <c r="Q30" s="16"/>
      <c r="R30" s="16"/>
      <c r="S30" s="16"/>
      <c r="T30" s="16"/>
      <c r="U30" s="6">
        <f t="shared" si="16"/>
        <v>8</v>
      </c>
      <c r="V30" s="16"/>
      <c r="W30" s="16"/>
      <c r="X30" s="16"/>
      <c r="Y30" s="16"/>
      <c r="Z30" s="6">
        <f t="shared" si="17"/>
        <v>8</v>
      </c>
      <c r="AA30" s="16"/>
      <c r="AB30" s="16"/>
      <c r="AC30" s="16"/>
      <c r="AD30" s="16"/>
      <c r="AE30" s="6">
        <f t="shared" si="18"/>
        <v>8</v>
      </c>
      <c r="AF30" s="16"/>
      <c r="AG30" s="16"/>
      <c r="AH30" s="16"/>
      <c r="AI30" s="16"/>
      <c r="AJ30" s="6">
        <f t="shared" si="19"/>
        <v>8</v>
      </c>
      <c r="AK30" s="16"/>
      <c r="AL30" s="16"/>
      <c r="AM30" s="16"/>
      <c r="AN30" s="16"/>
      <c r="AO30" s="6">
        <f t="shared" si="20"/>
        <v>8</v>
      </c>
      <c r="AP30" s="16"/>
      <c r="AQ30" s="16"/>
      <c r="AR30" s="16"/>
      <c r="AS30" s="16"/>
      <c r="AT30" s="6">
        <f t="shared" si="21"/>
        <v>8</v>
      </c>
      <c r="AU30" s="16"/>
      <c r="AV30" s="16"/>
      <c r="AW30" s="16"/>
      <c r="AX30" s="16"/>
      <c r="AY30" s="6">
        <f t="shared" si="22"/>
        <v>8</v>
      </c>
      <c r="AZ30" s="16"/>
      <c r="BA30" s="16"/>
      <c r="BB30" s="16"/>
      <c r="BC30" s="16"/>
      <c r="BD30" s="6">
        <f t="shared" si="23"/>
        <v>8</v>
      </c>
      <c r="BE30" s="16"/>
      <c r="BF30" s="16"/>
      <c r="BG30" s="16"/>
      <c r="BH30" s="16"/>
      <c r="BI30" s="6">
        <f t="shared" si="24"/>
        <v>8</v>
      </c>
      <c r="BJ30" s="16"/>
      <c r="BK30" s="16"/>
      <c r="BL30" s="16"/>
      <c r="BM30" s="16"/>
      <c r="BN30" s="6">
        <f t="shared" si="25"/>
        <v>8</v>
      </c>
      <c r="BO30" s="16"/>
      <c r="BP30" s="16"/>
      <c r="BQ30" s="16"/>
      <c r="BR30" s="16"/>
      <c r="BS30" s="6">
        <f t="shared" si="26"/>
        <v>8</v>
      </c>
    </row>
    <row r="31" spans="1:71" s="39" customFormat="1" x14ac:dyDescent="0.25">
      <c r="A31" s="37"/>
      <c r="B31" s="47" t="s">
        <v>381</v>
      </c>
      <c r="C31" s="45">
        <v>2</v>
      </c>
      <c r="D31" s="45">
        <v>1201</v>
      </c>
      <c r="E31" s="48">
        <v>25</v>
      </c>
      <c r="F31" s="6">
        <f>IF(B31="MAL",E31,IF(E31&gt;=11,E31+variables!$B$1,11))</f>
        <v>26</v>
      </c>
      <c r="G31" s="38">
        <f>$BS31/F31</f>
        <v>0.15384615384615385</v>
      </c>
      <c r="H31" s="149">
        <v>4</v>
      </c>
      <c r="I31" s="149">
        <f t="shared" si="27"/>
        <v>4</v>
      </c>
      <c r="J31" s="164"/>
      <c r="K31" s="82">
        <v>2017</v>
      </c>
      <c r="L31" s="97">
        <v>2017</v>
      </c>
      <c r="M31" s="45"/>
      <c r="N31" s="45"/>
      <c r="O31" s="45"/>
      <c r="P31" s="149">
        <f t="shared" ref="P31:P34" si="28">+H31+SUM(M31:O31)</f>
        <v>4</v>
      </c>
      <c r="Q31" s="16"/>
      <c r="R31" s="16"/>
      <c r="S31" s="16"/>
      <c r="T31" s="16"/>
      <c r="U31" s="6">
        <f t="shared" si="16"/>
        <v>4</v>
      </c>
      <c r="V31" s="16"/>
      <c r="W31" s="16"/>
      <c r="X31" s="16"/>
      <c r="Y31" s="16"/>
      <c r="Z31" s="6">
        <f t="shared" si="17"/>
        <v>4</v>
      </c>
      <c r="AA31" s="16"/>
      <c r="AB31" s="16"/>
      <c r="AC31" s="16"/>
      <c r="AD31" s="16"/>
      <c r="AE31" s="6">
        <f t="shared" si="18"/>
        <v>4</v>
      </c>
      <c r="AF31" s="16"/>
      <c r="AG31" s="16"/>
      <c r="AH31" s="16"/>
      <c r="AI31" s="16"/>
      <c r="AJ31" s="6">
        <f t="shared" si="19"/>
        <v>4</v>
      </c>
      <c r="AK31" s="16"/>
      <c r="AL31" s="16"/>
      <c r="AM31" s="16"/>
      <c r="AN31" s="16"/>
      <c r="AO31" s="6">
        <f t="shared" si="20"/>
        <v>4</v>
      </c>
      <c r="AP31" s="16"/>
      <c r="AQ31" s="16"/>
      <c r="AR31" s="16"/>
      <c r="AS31" s="16"/>
      <c r="AT31" s="6">
        <f t="shared" si="21"/>
        <v>4</v>
      </c>
      <c r="AU31" s="16"/>
      <c r="AV31" s="16"/>
      <c r="AW31" s="16"/>
      <c r="AX31" s="16"/>
      <c r="AY31" s="6">
        <f t="shared" si="22"/>
        <v>4</v>
      </c>
      <c r="AZ31" s="16"/>
      <c r="BA31" s="16"/>
      <c r="BB31" s="16"/>
      <c r="BC31" s="16"/>
      <c r="BD31" s="6">
        <f t="shared" si="23"/>
        <v>4</v>
      </c>
      <c r="BE31" s="16"/>
      <c r="BF31" s="16"/>
      <c r="BG31" s="16"/>
      <c r="BH31" s="16"/>
      <c r="BI31" s="6">
        <f t="shared" si="24"/>
        <v>4</v>
      </c>
      <c r="BJ31" s="16"/>
      <c r="BK31" s="16"/>
      <c r="BL31" s="16"/>
      <c r="BM31" s="16"/>
      <c r="BN31" s="6">
        <f t="shared" si="25"/>
        <v>4</v>
      </c>
      <c r="BO31" s="16"/>
      <c r="BP31" s="16"/>
      <c r="BQ31" s="16"/>
      <c r="BR31" s="16"/>
      <c r="BS31" s="6">
        <f t="shared" si="26"/>
        <v>4</v>
      </c>
    </row>
    <row r="32" spans="1:71" s="39" customFormat="1" x14ac:dyDescent="0.25">
      <c r="A32" s="37"/>
      <c r="B32" s="46" t="s">
        <v>26</v>
      </c>
      <c r="C32" s="45">
        <v>4</v>
      </c>
      <c r="D32" s="176">
        <v>9265</v>
      </c>
      <c r="E32" s="81">
        <v>24</v>
      </c>
      <c r="F32" s="6">
        <f>IF(B32="MAL",E32,IF(E32&gt;=11,E32+variables!$B$1,11))</f>
        <v>25</v>
      </c>
      <c r="G32" s="38">
        <f>$BS32/F32</f>
        <v>0.48</v>
      </c>
      <c r="H32" s="149">
        <v>12</v>
      </c>
      <c r="I32" s="149">
        <f t="shared" si="27"/>
        <v>12</v>
      </c>
      <c r="J32" s="164"/>
      <c r="K32" s="82">
        <v>2017</v>
      </c>
      <c r="L32" s="97">
        <v>2017</v>
      </c>
      <c r="M32" s="45"/>
      <c r="N32" s="45"/>
      <c r="O32" s="45"/>
      <c r="P32" s="149">
        <f t="shared" si="28"/>
        <v>12</v>
      </c>
      <c r="Q32" s="16"/>
      <c r="R32" s="16"/>
      <c r="S32" s="16"/>
      <c r="T32" s="16"/>
      <c r="U32" s="6">
        <f t="shared" si="16"/>
        <v>12</v>
      </c>
      <c r="V32" s="16"/>
      <c r="W32" s="16"/>
      <c r="X32" s="16"/>
      <c r="Y32" s="16"/>
      <c r="Z32" s="6">
        <f t="shared" si="17"/>
        <v>12</v>
      </c>
      <c r="AA32" s="16"/>
      <c r="AB32" s="16"/>
      <c r="AC32" s="16"/>
      <c r="AD32" s="16"/>
      <c r="AE32" s="6">
        <f t="shared" si="18"/>
        <v>12</v>
      </c>
      <c r="AF32" s="16"/>
      <c r="AG32" s="16"/>
      <c r="AH32" s="16"/>
      <c r="AI32" s="16"/>
      <c r="AJ32" s="6">
        <f t="shared" si="19"/>
        <v>12</v>
      </c>
      <c r="AK32" s="16"/>
      <c r="AL32" s="16"/>
      <c r="AM32" s="16"/>
      <c r="AN32" s="16"/>
      <c r="AO32" s="6">
        <f t="shared" si="20"/>
        <v>12</v>
      </c>
      <c r="AP32" s="16"/>
      <c r="AQ32" s="16"/>
      <c r="AR32" s="16"/>
      <c r="AS32" s="16"/>
      <c r="AT32" s="6">
        <f t="shared" si="21"/>
        <v>12</v>
      </c>
      <c r="AU32" s="16"/>
      <c r="AV32" s="16"/>
      <c r="AW32" s="16"/>
      <c r="AX32" s="16"/>
      <c r="AY32" s="6">
        <f t="shared" si="22"/>
        <v>12</v>
      </c>
      <c r="AZ32" s="16"/>
      <c r="BA32" s="16"/>
      <c r="BB32" s="16"/>
      <c r="BC32" s="16"/>
      <c r="BD32" s="6">
        <f t="shared" si="23"/>
        <v>12</v>
      </c>
      <c r="BE32" s="16"/>
      <c r="BF32" s="16"/>
      <c r="BG32" s="16"/>
      <c r="BH32" s="16"/>
      <c r="BI32" s="6">
        <f t="shared" si="24"/>
        <v>12</v>
      </c>
      <c r="BJ32" s="16"/>
      <c r="BK32" s="16"/>
      <c r="BL32" s="16"/>
      <c r="BM32" s="16"/>
      <c r="BN32" s="6">
        <f t="shared" si="25"/>
        <v>12</v>
      </c>
      <c r="BO32" s="16"/>
      <c r="BP32" s="16"/>
      <c r="BQ32" s="16"/>
      <c r="BR32" s="16"/>
      <c r="BS32" s="6">
        <f t="shared" si="26"/>
        <v>12</v>
      </c>
    </row>
    <row r="33" spans="1:71" s="39" customFormat="1" x14ac:dyDescent="0.25">
      <c r="A33" s="37"/>
      <c r="B33" s="16" t="s">
        <v>380</v>
      </c>
      <c r="C33" s="45">
        <v>16</v>
      </c>
      <c r="D33" s="45">
        <v>5263</v>
      </c>
      <c r="E33" s="81">
        <v>36</v>
      </c>
      <c r="F33" s="6">
        <f>IF(B33="MAL",E33,IF(E33&gt;=11,E33+variables!$B$1,11))</f>
        <v>37</v>
      </c>
      <c r="G33" s="38">
        <f>$BS33/F33</f>
        <v>0.45945945945945948</v>
      </c>
      <c r="H33" s="149">
        <v>17</v>
      </c>
      <c r="I33" s="149">
        <f t="shared" si="27"/>
        <v>17</v>
      </c>
      <c r="J33" s="164"/>
      <c r="K33" s="82">
        <v>2017</v>
      </c>
      <c r="L33" s="97">
        <v>2017</v>
      </c>
      <c r="M33" s="45"/>
      <c r="N33" s="45"/>
      <c r="O33" s="45"/>
      <c r="P33" s="149">
        <f t="shared" si="28"/>
        <v>17</v>
      </c>
      <c r="Q33" s="16"/>
      <c r="R33" s="16"/>
      <c r="S33" s="16"/>
      <c r="T33" s="16"/>
      <c r="U33" s="6">
        <f t="shared" si="16"/>
        <v>17</v>
      </c>
      <c r="V33" s="16"/>
      <c r="W33" s="16"/>
      <c r="X33" s="16"/>
      <c r="Y33" s="16"/>
      <c r="Z33" s="6">
        <f t="shared" si="17"/>
        <v>17</v>
      </c>
      <c r="AA33" s="16"/>
      <c r="AB33" s="16"/>
      <c r="AC33" s="16"/>
      <c r="AD33" s="16"/>
      <c r="AE33" s="6">
        <f t="shared" si="18"/>
        <v>17</v>
      </c>
      <c r="AF33" s="16"/>
      <c r="AG33" s="16"/>
      <c r="AH33" s="16"/>
      <c r="AI33" s="16"/>
      <c r="AJ33" s="6">
        <f t="shared" si="19"/>
        <v>17</v>
      </c>
      <c r="AK33" s="16"/>
      <c r="AL33" s="16"/>
      <c r="AM33" s="16"/>
      <c r="AN33" s="16"/>
      <c r="AO33" s="6">
        <f t="shared" si="20"/>
        <v>17</v>
      </c>
      <c r="AP33" s="16"/>
      <c r="AQ33" s="16"/>
      <c r="AR33" s="16"/>
      <c r="AS33" s="16"/>
      <c r="AT33" s="6">
        <f t="shared" si="21"/>
        <v>17</v>
      </c>
      <c r="AU33" s="16"/>
      <c r="AV33" s="16"/>
      <c r="AW33" s="16"/>
      <c r="AX33" s="16"/>
      <c r="AY33" s="6">
        <f t="shared" si="22"/>
        <v>17</v>
      </c>
      <c r="AZ33" s="16"/>
      <c r="BA33" s="16"/>
      <c r="BB33" s="16"/>
      <c r="BC33" s="16"/>
      <c r="BD33" s="6">
        <f t="shared" si="23"/>
        <v>17</v>
      </c>
      <c r="BE33" s="16"/>
      <c r="BF33" s="16"/>
      <c r="BG33" s="16"/>
      <c r="BH33" s="16"/>
      <c r="BI33" s="6">
        <f t="shared" si="24"/>
        <v>17</v>
      </c>
      <c r="BJ33" s="16"/>
      <c r="BK33" s="16"/>
      <c r="BL33" s="16"/>
      <c r="BM33" s="16"/>
      <c r="BN33" s="6">
        <f t="shared" si="25"/>
        <v>17</v>
      </c>
      <c r="BO33" s="16"/>
      <c r="BP33" s="16"/>
      <c r="BQ33" s="16"/>
      <c r="BR33" s="16"/>
      <c r="BS33" s="6">
        <f t="shared" si="26"/>
        <v>17</v>
      </c>
    </row>
    <row r="34" spans="1:71" s="39" customFormat="1" x14ac:dyDescent="0.25">
      <c r="A34" s="37"/>
      <c r="B34" s="177" t="s">
        <v>379</v>
      </c>
      <c r="C34" s="45">
        <v>17</v>
      </c>
      <c r="D34" s="45">
        <v>4876</v>
      </c>
      <c r="E34" s="81">
        <v>24</v>
      </c>
      <c r="F34" s="6">
        <f>IF(B34="MAL",E34,IF(E34&gt;=11,E34+variables!$B$1,11))</f>
        <v>25</v>
      </c>
      <c r="G34" s="38">
        <f>$BS34/F34</f>
        <v>0.44</v>
      </c>
      <c r="H34" s="149">
        <v>11</v>
      </c>
      <c r="I34" s="149">
        <f t="shared" si="27"/>
        <v>11</v>
      </c>
      <c r="J34" s="164"/>
      <c r="K34" s="82">
        <v>2017</v>
      </c>
      <c r="L34" s="97">
        <v>2017</v>
      </c>
      <c r="M34" s="16"/>
      <c r="N34" s="16"/>
      <c r="O34" s="16"/>
      <c r="P34" s="149">
        <f t="shared" si="28"/>
        <v>11</v>
      </c>
      <c r="Q34" s="16"/>
      <c r="R34" s="16"/>
      <c r="S34" s="16"/>
      <c r="T34" s="16"/>
      <c r="U34" s="6">
        <f t="shared" si="16"/>
        <v>11</v>
      </c>
      <c r="V34" s="16"/>
      <c r="W34" s="16"/>
      <c r="X34" s="16"/>
      <c r="Y34" s="16"/>
      <c r="Z34" s="6">
        <f t="shared" si="17"/>
        <v>11</v>
      </c>
      <c r="AA34" s="16"/>
      <c r="AB34" s="16"/>
      <c r="AC34" s="16"/>
      <c r="AD34" s="16"/>
      <c r="AE34" s="6">
        <f t="shared" si="18"/>
        <v>11</v>
      </c>
      <c r="AF34" s="16"/>
      <c r="AG34" s="16"/>
      <c r="AH34" s="16"/>
      <c r="AI34" s="16"/>
      <c r="AJ34" s="6">
        <f t="shared" si="19"/>
        <v>11</v>
      </c>
      <c r="AK34" s="16"/>
      <c r="AL34" s="16"/>
      <c r="AM34" s="16"/>
      <c r="AN34" s="16"/>
      <c r="AO34" s="6">
        <f t="shared" si="20"/>
        <v>11</v>
      </c>
      <c r="AP34" s="16"/>
      <c r="AQ34" s="16"/>
      <c r="AR34" s="16"/>
      <c r="AS34" s="16"/>
      <c r="AT34" s="6">
        <f t="shared" si="21"/>
        <v>11</v>
      </c>
      <c r="AU34" s="16"/>
      <c r="AV34" s="16"/>
      <c r="AW34" s="16"/>
      <c r="AX34" s="16"/>
      <c r="AY34" s="6">
        <f t="shared" si="22"/>
        <v>11</v>
      </c>
      <c r="AZ34" s="16"/>
      <c r="BA34" s="16"/>
      <c r="BB34" s="16"/>
      <c r="BC34" s="16"/>
      <c r="BD34" s="6">
        <f t="shared" si="23"/>
        <v>11</v>
      </c>
      <c r="BE34" s="16"/>
      <c r="BF34" s="16"/>
      <c r="BG34" s="16"/>
      <c r="BH34" s="16"/>
      <c r="BI34" s="6">
        <f t="shared" si="24"/>
        <v>11</v>
      </c>
      <c r="BJ34" s="16"/>
      <c r="BK34" s="16"/>
      <c r="BL34" s="16"/>
      <c r="BM34" s="16"/>
      <c r="BN34" s="6">
        <f t="shared" si="25"/>
        <v>11</v>
      </c>
      <c r="BO34" s="16"/>
      <c r="BP34" s="16"/>
      <c r="BQ34" s="16"/>
      <c r="BR34" s="16"/>
      <c r="BS34" s="6">
        <f t="shared" si="26"/>
        <v>11</v>
      </c>
    </row>
    <row r="35" spans="1:71" s="39" customFormat="1" x14ac:dyDescent="0.25">
      <c r="A35" s="59"/>
      <c r="B35" s="6"/>
      <c r="C35" s="6"/>
      <c r="D35" s="6"/>
      <c r="E35" s="6"/>
      <c r="F35" s="6"/>
      <c r="G35" s="6"/>
      <c r="H35" s="149"/>
      <c r="I35" s="149"/>
      <c r="J35" s="149"/>
      <c r="K35" s="6"/>
      <c r="L35" s="6"/>
      <c r="M35" s="6">
        <f t="shared" ref="M35:N35" si="29">SUM(M29:M34)</f>
        <v>0</v>
      </c>
      <c r="N35" s="6">
        <f t="shared" si="29"/>
        <v>0</v>
      </c>
      <c r="O35" s="6">
        <f>SUM(O29:O34)</f>
        <v>0</v>
      </c>
      <c r="P35" s="6">
        <f t="shared" ref="P35:BS35" si="30">SUM(P29:P34)</f>
        <v>97</v>
      </c>
      <c r="Q35" s="6">
        <f t="shared" si="30"/>
        <v>0</v>
      </c>
      <c r="R35" s="6">
        <f t="shared" si="30"/>
        <v>0</v>
      </c>
      <c r="S35" s="6">
        <f t="shared" si="30"/>
        <v>0</v>
      </c>
      <c r="T35" s="6">
        <f t="shared" si="30"/>
        <v>0</v>
      </c>
      <c r="U35" s="6">
        <f t="shared" si="30"/>
        <v>97</v>
      </c>
      <c r="V35" s="6">
        <f t="shared" si="30"/>
        <v>0</v>
      </c>
      <c r="W35" s="6">
        <f t="shared" si="30"/>
        <v>0</v>
      </c>
      <c r="X35" s="6">
        <f t="shared" si="30"/>
        <v>0</v>
      </c>
      <c r="Y35" s="6">
        <f t="shared" si="30"/>
        <v>0</v>
      </c>
      <c r="Z35" s="6">
        <f t="shared" si="30"/>
        <v>97</v>
      </c>
      <c r="AA35" s="6">
        <f t="shared" si="30"/>
        <v>0</v>
      </c>
      <c r="AB35" s="6">
        <f t="shared" si="30"/>
        <v>0</v>
      </c>
      <c r="AC35" s="6">
        <f t="shared" si="30"/>
        <v>0</v>
      </c>
      <c r="AD35" s="6">
        <f t="shared" si="30"/>
        <v>0</v>
      </c>
      <c r="AE35" s="6">
        <f t="shared" si="30"/>
        <v>97</v>
      </c>
      <c r="AF35" s="6">
        <f t="shared" si="30"/>
        <v>0</v>
      </c>
      <c r="AG35" s="6">
        <f t="shared" si="30"/>
        <v>0</v>
      </c>
      <c r="AH35" s="6">
        <f t="shared" si="30"/>
        <v>0</v>
      </c>
      <c r="AI35" s="6">
        <f t="shared" si="30"/>
        <v>0</v>
      </c>
      <c r="AJ35" s="6">
        <f t="shared" si="30"/>
        <v>97</v>
      </c>
      <c r="AK35" s="6">
        <f t="shared" si="30"/>
        <v>0</v>
      </c>
      <c r="AL35" s="6">
        <f t="shared" si="30"/>
        <v>0</v>
      </c>
      <c r="AM35" s="6">
        <f t="shared" si="30"/>
        <v>0</v>
      </c>
      <c r="AN35" s="6">
        <f t="shared" si="30"/>
        <v>0</v>
      </c>
      <c r="AO35" s="6">
        <f t="shared" si="30"/>
        <v>97</v>
      </c>
      <c r="AP35" s="6">
        <f t="shared" si="30"/>
        <v>0</v>
      </c>
      <c r="AQ35" s="6">
        <f t="shared" si="30"/>
        <v>0</v>
      </c>
      <c r="AR35" s="6">
        <f t="shared" si="30"/>
        <v>0</v>
      </c>
      <c r="AS35" s="6">
        <f t="shared" si="30"/>
        <v>0</v>
      </c>
      <c r="AT35" s="6">
        <f t="shared" si="30"/>
        <v>97</v>
      </c>
      <c r="AU35" s="6">
        <f t="shared" si="30"/>
        <v>0</v>
      </c>
      <c r="AV35" s="6">
        <f t="shared" si="30"/>
        <v>0</v>
      </c>
      <c r="AW35" s="6">
        <f t="shared" si="30"/>
        <v>0</v>
      </c>
      <c r="AX35" s="6">
        <f t="shared" si="30"/>
        <v>0</v>
      </c>
      <c r="AY35" s="6">
        <f t="shared" si="30"/>
        <v>97</v>
      </c>
      <c r="AZ35" s="6">
        <f t="shared" si="30"/>
        <v>0</v>
      </c>
      <c r="BA35" s="6">
        <f t="shared" si="30"/>
        <v>0</v>
      </c>
      <c r="BB35" s="6">
        <f t="shared" si="30"/>
        <v>0</v>
      </c>
      <c r="BC35" s="6">
        <f t="shared" si="30"/>
        <v>0</v>
      </c>
      <c r="BD35" s="6">
        <f t="shared" si="30"/>
        <v>97</v>
      </c>
      <c r="BE35" s="6">
        <f t="shared" si="30"/>
        <v>0</v>
      </c>
      <c r="BF35" s="6">
        <f t="shared" si="30"/>
        <v>0</v>
      </c>
      <c r="BG35" s="6">
        <f t="shared" si="30"/>
        <v>0</v>
      </c>
      <c r="BH35" s="6">
        <f t="shared" si="30"/>
        <v>0</v>
      </c>
      <c r="BI35" s="6">
        <f t="shared" si="30"/>
        <v>97</v>
      </c>
      <c r="BJ35" s="6">
        <f t="shared" si="30"/>
        <v>0</v>
      </c>
      <c r="BK35" s="6">
        <f t="shared" si="30"/>
        <v>0</v>
      </c>
      <c r="BL35" s="6">
        <f t="shared" si="30"/>
        <v>0</v>
      </c>
      <c r="BM35" s="6">
        <f t="shared" si="30"/>
        <v>0</v>
      </c>
      <c r="BN35" s="6">
        <f t="shared" si="30"/>
        <v>97</v>
      </c>
      <c r="BO35" s="6">
        <f t="shared" si="30"/>
        <v>0</v>
      </c>
      <c r="BP35" s="6">
        <f t="shared" si="30"/>
        <v>0</v>
      </c>
      <c r="BQ35" s="6">
        <f t="shared" si="30"/>
        <v>0</v>
      </c>
      <c r="BR35" s="6">
        <f t="shared" si="30"/>
        <v>0</v>
      </c>
      <c r="BS35" s="6">
        <f t="shared" si="30"/>
        <v>97</v>
      </c>
    </row>
    <row r="36" spans="1:71" s="39" customFormat="1" x14ac:dyDescent="0.25">
      <c r="A36" s="6"/>
      <c r="B36" s="6" t="s">
        <v>299</v>
      </c>
      <c r="C36" s="6">
        <f>COUNT(C30:C34)</f>
        <v>5</v>
      </c>
      <c r="D36" s="6"/>
      <c r="E36" s="6">
        <f>SUM(E29:E34)</f>
        <v>178</v>
      </c>
      <c r="F36" s="6">
        <f>SUM(F29:F34)</f>
        <v>183</v>
      </c>
      <c r="G36" s="38">
        <f>$BS35/F36</f>
        <v>0.5300546448087432</v>
      </c>
      <c r="H36" s="149">
        <f>SUM(H29:H34)</f>
        <v>97</v>
      </c>
      <c r="I36" s="149">
        <f t="shared" ref="I36:J36" si="31">SUM(I29:I34)</f>
        <v>97</v>
      </c>
      <c r="J36" s="149">
        <f t="shared" si="31"/>
        <v>0</v>
      </c>
      <c r="K36" s="6"/>
      <c r="L36" s="6"/>
      <c r="M36" s="6"/>
      <c r="N36" s="6"/>
      <c r="O36" s="6"/>
      <c r="P36" s="38">
        <f>P35/F36</f>
        <v>0.5300546448087432</v>
      </c>
      <c r="Q36" s="6"/>
      <c r="R36" s="6">
        <f>M35+R35</f>
        <v>0</v>
      </c>
      <c r="S36" s="6">
        <f>N35+S35</f>
        <v>0</v>
      </c>
      <c r="T36" s="6">
        <f>O35+T35</f>
        <v>0</v>
      </c>
      <c r="U36" s="38">
        <f>U35/F36</f>
        <v>0.5300546448087432</v>
      </c>
      <c r="V36" s="6"/>
      <c r="W36" s="6">
        <f>R36+W35</f>
        <v>0</v>
      </c>
      <c r="X36" s="6">
        <f>S36+X35</f>
        <v>0</v>
      </c>
      <c r="Y36" s="6">
        <f>T36+Y35</f>
        <v>0</v>
      </c>
      <c r="Z36" s="38">
        <f>Z35/F36</f>
        <v>0.5300546448087432</v>
      </c>
      <c r="AA36" s="6"/>
      <c r="AB36" s="6">
        <f>W36+AB35</f>
        <v>0</v>
      </c>
      <c r="AC36" s="6">
        <f>X36+AC35</f>
        <v>0</v>
      </c>
      <c r="AD36" s="6">
        <f>Y36+AD35</f>
        <v>0</v>
      </c>
      <c r="AE36" s="38">
        <f>AE35/F36</f>
        <v>0.5300546448087432</v>
      </c>
      <c r="AF36" s="6"/>
      <c r="AG36" s="6">
        <f>AB36+AG35</f>
        <v>0</v>
      </c>
      <c r="AH36" s="6">
        <f>AC36+AH35</f>
        <v>0</v>
      </c>
      <c r="AI36" s="6">
        <f>AD36+AI35</f>
        <v>0</v>
      </c>
      <c r="AJ36" s="38">
        <f>AJ35/F36</f>
        <v>0.5300546448087432</v>
      </c>
      <c r="AK36" s="6"/>
      <c r="AL36" s="6">
        <f>AG36+AL35</f>
        <v>0</v>
      </c>
      <c r="AM36" s="6">
        <f>AH36+AM35</f>
        <v>0</v>
      </c>
      <c r="AN36" s="6">
        <f>AI36+AN35</f>
        <v>0</v>
      </c>
      <c r="AO36" s="38">
        <f>AO35/F36</f>
        <v>0.5300546448087432</v>
      </c>
      <c r="AP36" s="6"/>
      <c r="AQ36" s="6">
        <f>AL36+AQ35</f>
        <v>0</v>
      </c>
      <c r="AR36" s="6">
        <f>AM36+AR35</f>
        <v>0</v>
      </c>
      <c r="AS36" s="6">
        <f>AN36+AS35</f>
        <v>0</v>
      </c>
      <c r="AT36" s="38">
        <f>AT35/F36</f>
        <v>0.5300546448087432</v>
      </c>
      <c r="AU36" s="6"/>
      <c r="AV36" s="6">
        <f>AQ36+AV35</f>
        <v>0</v>
      </c>
      <c r="AW36" s="6">
        <f>AR36+AW35</f>
        <v>0</v>
      </c>
      <c r="AX36" s="6">
        <f>AS36+AX35</f>
        <v>0</v>
      </c>
      <c r="AY36" s="38">
        <f>AY35/F36</f>
        <v>0.5300546448087432</v>
      </c>
      <c r="AZ36" s="6"/>
      <c r="BA36" s="6">
        <f>AV36+BA35</f>
        <v>0</v>
      </c>
      <c r="BB36" s="6">
        <f>AW36+BB35</f>
        <v>0</v>
      </c>
      <c r="BC36" s="6">
        <f>AX36+BC35</f>
        <v>0</v>
      </c>
      <c r="BD36" s="38">
        <f>BD35/F36</f>
        <v>0.5300546448087432</v>
      </c>
      <c r="BE36" s="6"/>
      <c r="BF36" s="6">
        <f>BA36+BF35</f>
        <v>0</v>
      </c>
      <c r="BG36" s="6">
        <f>BB36+BG35</f>
        <v>0</v>
      </c>
      <c r="BH36" s="6">
        <f>BC36+BH35</f>
        <v>0</v>
      </c>
      <c r="BI36" s="38">
        <f>BI35/F36</f>
        <v>0.5300546448087432</v>
      </c>
      <c r="BJ36" s="6"/>
      <c r="BK36" s="6">
        <f>BF36+BK35</f>
        <v>0</v>
      </c>
      <c r="BL36" s="6">
        <f>BG36+BL35</f>
        <v>0</v>
      </c>
      <c r="BM36" s="6">
        <f>BH36+BM35</f>
        <v>0</v>
      </c>
      <c r="BN36" s="38">
        <f>BN35/F36</f>
        <v>0.5300546448087432</v>
      </c>
      <c r="BO36" s="6"/>
      <c r="BP36" s="6">
        <f>BK36+BP35</f>
        <v>0</v>
      </c>
      <c r="BQ36" s="6">
        <f>BL36+BQ35</f>
        <v>0</v>
      </c>
      <c r="BR36" s="6">
        <f>BM36+BR35</f>
        <v>0</v>
      </c>
      <c r="BS36" s="38">
        <f>BS35/F36</f>
        <v>0.5300546448087432</v>
      </c>
    </row>
    <row r="37" spans="1:71" s="39" customFormat="1" x14ac:dyDescent="0.25">
      <c r="H37" s="161"/>
      <c r="I37" s="161"/>
      <c r="J37" s="161"/>
    </row>
    <row r="38" spans="1:71" s="39" customFormat="1" x14ac:dyDescent="0.25">
      <c r="A38" s="37" t="s">
        <v>206</v>
      </c>
      <c r="B38" s="6" t="s">
        <v>348</v>
      </c>
      <c r="C38" s="6"/>
      <c r="D38" s="6"/>
      <c r="E38" s="81">
        <v>12</v>
      </c>
      <c r="F38" s="6">
        <f>IF(B38="MAL",E38,IF(E38&gt;=11,E38+variables!$B$1,11))</f>
        <v>12</v>
      </c>
      <c r="G38" s="38">
        <f>BS38/F38</f>
        <v>1</v>
      </c>
      <c r="H38" s="149">
        <v>12</v>
      </c>
      <c r="I38" s="149">
        <f>+H38+J38</f>
        <v>12</v>
      </c>
      <c r="J38" s="164"/>
      <c r="K38" s="97">
        <v>2017</v>
      </c>
      <c r="L38" s="16">
        <v>2017</v>
      </c>
      <c r="M38" s="16"/>
      <c r="N38" s="16"/>
      <c r="O38" s="16"/>
      <c r="P38" s="149">
        <f>+I38</f>
        <v>12</v>
      </c>
      <c r="Q38" s="16"/>
      <c r="R38" s="16"/>
      <c r="S38" s="16"/>
      <c r="T38" s="16"/>
      <c r="U38" s="6">
        <f t="shared" ref="U38:U48" si="32">SUM(P38:T38)</f>
        <v>12</v>
      </c>
      <c r="V38" s="16"/>
      <c r="W38" s="16"/>
      <c r="X38" s="16"/>
      <c r="Y38" s="16"/>
      <c r="Z38" s="6">
        <f t="shared" ref="Z38:Z48" si="33">SUM(U38:Y38)</f>
        <v>12</v>
      </c>
      <c r="AA38" s="16"/>
      <c r="AB38" s="16"/>
      <c r="AC38" s="16"/>
      <c r="AD38" s="16"/>
      <c r="AE38" s="6">
        <f t="shared" ref="AE38:AE48" si="34">SUM(Z38:AD38)</f>
        <v>12</v>
      </c>
      <c r="AF38" s="16"/>
      <c r="AG38" s="16"/>
      <c r="AH38" s="16"/>
      <c r="AI38" s="16"/>
      <c r="AJ38" s="6">
        <f t="shared" ref="AJ38:AJ48" si="35">SUM(AE38:AI38)</f>
        <v>12</v>
      </c>
      <c r="AK38" s="16"/>
      <c r="AL38" s="16"/>
      <c r="AM38" s="16"/>
      <c r="AN38" s="16"/>
      <c r="AO38" s="6">
        <f t="shared" ref="AO38:AO48" si="36">SUM(AJ38:AN38)</f>
        <v>12</v>
      </c>
      <c r="AP38" s="16"/>
      <c r="AQ38" s="16"/>
      <c r="AR38" s="16"/>
      <c r="AS38" s="16"/>
      <c r="AT38" s="6">
        <f t="shared" ref="AT38:AT48" si="37">SUM(AO38:AS38)</f>
        <v>12</v>
      </c>
      <c r="AU38" s="16"/>
      <c r="AV38" s="16"/>
      <c r="AW38" s="16"/>
      <c r="AX38" s="16"/>
      <c r="AY38" s="6">
        <f t="shared" ref="AY38:AY48" si="38">SUM(AT38:AX38)</f>
        <v>12</v>
      </c>
      <c r="AZ38" s="16"/>
      <c r="BA38" s="16"/>
      <c r="BB38" s="16"/>
      <c r="BC38" s="16"/>
      <c r="BD38" s="6">
        <f t="shared" ref="BD38:BD48" si="39">SUM(AY38:BC38)</f>
        <v>12</v>
      </c>
      <c r="BE38" s="16"/>
      <c r="BF38" s="16"/>
      <c r="BG38" s="16"/>
      <c r="BH38" s="16"/>
      <c r="BI38" s="6">
        <f t="shared" ref="BI38:BI48" si="40">SUM(BD38:BH38)</f>
        <v>12</v>
      </c>
      <c r="BJ38" s="16"/>
      <c r="BK38" s="16"/>
      <c r="BL38" s="16"/>
      <c r="BM38" s="16"/>
      <c r="BN38" s="6">
        <f t="shared" ref="BN38:BN48" si="41">SUM(BI38:BM38)</f>
        <v>12</v>
      </c>
      <c r="BO38" s="16"/>
      <c r="BP38" s="16"/>
      <c r="BQ38" s="16"/>
      <c r="BR38" s="16"/>
      <c r="BS38" s="6">
        <f t="shared" ref="BS38:BS48" si="42">SUM(BN38:BR38)</f>
        <v>12</v>
      </c>
    </row>
    <row r="39" spans="1:71" s="39" customFormat="1" x14ac:dyDescent="0.25">
      <c r="A39" s="37"/>
      <c r="B39" s="46" t="s">
        <v>0</v>
      </c>
      <c r="C39" s="45">
        <v>1</v>
      </c>
      <c r="D39" s="45">
        <v>4248</v>
      </c>
      <c r="E39" s="81">
        <v>43</v>
      </c>
      <c r="F39" s="6">
        <f>IF(B39="MAL",E39,IF(E39&gt;=11,E39+variables!$B$1,11))</f>
        <v>44</v>
      </c>
      <c r="G39" s="38">
        <f t="shared" ref="G39:G48" si="43">$BS39/F39</f>
        <v>0.56818181818181823</v>
      </c>
      <c r="H39" s="149">
        <v>25</v>
      </c>
      <c r="I39" s="149">
        <f t="shared" ref="I39:I48" si="44">+H39+J39</f>
        <v>25</v>
      </c>
      <c r="J39" s="164"/>
      <c r="K39" s="97">
        <v>2017</v>
      </c>
      <c r="L39" s="16">
        <v>2017</v>
      </c>
      <c r="M39" s="16"/>
      <c r="N39" s="16"/>
      <c r="O39" s="16"/>
      <c r="P39" s="149">
        <f>+H39+SUM(M39:O39)</f>
        <v>25</v>
      </c>
      <c r="Q39" s="16"/>
      <c r="R39" s="16"/>
      <c r="S39" s="16"/>
      <c r="T39" s="16"/>
      <c r="U39" s="6">
        <f t="shared" si="32"/>
        <v>25</v>
      </c>
      <c r="V39" s="16"/>
      <c r="W39" s="16"/>
      <c r="X39" s="16"/>
      <c r="Y39" s="16"/>
      <c r="Z39" s="6">
        <f t="shared" si="33"/>
        <v>25</v>
      </c>
      <c r="AA39" s="16"/>
      <c r="AB39" s="16"/>
      <c r="AC39" s="16"/>
      <c r="AD39" s="16"/>
      <c r="AE39" s="6">
        <f t="shared" si="34"/>
        <v>25</v>
      </c>
      <c r="AF39" s="16"/>
      <c r="AG39" s="16"/>
      <c r="AH39" s="16"/>
      <c r="AI39" s="16"/>
      <c r="AJ39" s="6">
        <f t="shared" si="35"/>
        <v>25</v>
      </c>
      <c r="AK39" s="16"/>
      <c r="AL39" s="16"/>
      <c r="AM39" s="16"/>
      <c r="AN39" s="16"/>
      <c r="AO39" s="6">
        <f t="shared" si="36"/>
        <v>25</v>
      </c>
      <c r="AP39" s="16"/>
      <c r="AQ39" s="16"/>
      <c r="AR39" s="16"/>
      <c r="AS39" s="16"/>
      <c r="AT39" s="6">
        <f t="shared" si="37"/>
        <v>25</v>
      </c>
      <c r="AU39" s="16"/>
      <c r="AV39" s="16"/>
      <c r="AW39" s="16"/>
      <c r="AX39" s="16"/>
      <c r="AY39" s="6">
        <f t="shared" si="38"/>
        <v>25</v>
      </c>
      <c r="AZ39" s="16"/>
      <c r="BA39" s="16"/>
      <c r="BB39" s="16"/>
      <c r="BC39" s="16"/>
      <c r="BD39" s="6">
        <f t="shared" si="39"/>
        <v>25</v>
      </c>
      <c r="BE39" s="16"/>
      <c r="BF39" s="16"/>
      <c r="BG39" s="16"/>
      <c r="BH39" s="16"/>
      <c r="BI39" s="6">
        <f t="shared" si="40"/>
        <v>25</v>
      </c>
      <c r="BJ39" s="16"/>
      <c r="BK39" s="16"/>
      <c r="BL39" s="16"/>
      <c r="BM39" s="16"/>
      <c r="BN39" s="6">
        <f t="shared" si="41"/>
        <v>25</v>
      </c>
      <c r="BO39" s="16"/>
      <c r="BP39" s="16"/>
      <c r="BQ39" s="16"/>
      <c r="BR39" s="16"/>
      <c r="BS39" s="6">
        <f t="shared" si="42"/>
        <v>25</v>
      </c>
    </row>
    <row r="40" spans="1:71" s="39" customFormat="1" x14ac:dyDescent="0.25">
      <c r="A40" s="37"/>
      <c r="B40" s="47" t="s">
        <v>301</v>
      </c>
      <c r="C40" s="45">
        <v>4</v>
      </c>
      <c r="D40" s="45">
        <v>3965</v>
      </c>
      <c r="E40" s="81">
        <v>30</v>
      </c>
      <c r="F40" s="6">
        <f>IF(B40="MAL",E40,IF(E40&gt;=11,E40+variables!$B$1,11))</f>
        <v>31</v>
      </c>
      <c r="G40" s="38">
        <f t="shared" si="43"/>
        <v>0.58064516129032262</v>
      </c>
      <c r="H40" s="149">
        <v>18</v>
      </c>
      <c r="I40" s="149">
        <f t="shared" si="44"/>
        <v>18</v>
      </c>
      <c r="J40" s="164"/>
      <c r="K40" s="97">
        <v>2017</v>
      </c>
      <c r="L40" s="97">
        <v>2017</v>
      </c>
      <c r="M40" s="45"/>
      <c r="N40" s="45"/>
      <c r="O40" s="45"/>
      <c r="P40" s="149">
        <f t="shared" ref="P40:P48" si="45">+H40+SUM(M40:O40)</f>
        <v>18</v>
      </c>
      <c r="Q40" s="16"/>
      <c r="R40" s="16"/>
      <c r="S40" s="16"/>
      <c r="T40" s="16"/>
      <c r="U40" s="6">
        <f t="shared" si="32"/>
        <v>18</v>
      </c>
      <c r="V40" s="16"/>
      <c r="W40" s="16"/>
      <c r="X40" s="16"/>
      <c r="Y40" s="16"/>
      <c r="Z40" s="6">
        <f t="shared" si="33"/>
        <v>18</v>
      </c>
      <c r="AA40" s="16"/>
      <c r="AB40" s="16"/>
      <c r="AC40" s="16"/>
      <c r="AD40" s="16"/>
      <c r="AE40" s="6">
        <f t="shared" si="34"/>
        <v>18</v>
      </c>
      <c r="AF40" s="16"/>
      <c r="AG40" s="16"/>
      <c r="AH40" s="16"/>
      <c r="AI40" s="16"/>
      <c r="AJ40" s="6">
        <f t="shared" si="35"/>
        <v>18</v>
      </c>
      <c r="AK40" s="16"/>
      <c r="AL40" s="16"/>
      <c r="AM40" s="16"/>
      <c r="AN40" s="16"/>
      <c r="AO40" s="6">
        <f t="shared" si="36"/>
        <v>18</v>
      </c>
      <c r="AP40" s="16"/>
      <c r="AQ40" s="16"/>
      <c r="AR40" s="16"/>
      <c r="AS40" s="16"/>
      <c r="AT40" s="6">
        <f t="shared" si="37"/>
        <v>18</v>
      </c>
      <c r="AU40" s="16"/>
      <c r="AV40" s="16"/>
      <c r="AW40" s="16"/>
      <c r="AX40" s="16"/>
      <c r="AY40" s="6">
        <f t="shared" si="38"/>
        <v>18</v>
      </c>
      <c r="AZ40" s="16"/>
      <c r="BA40" s="16"/>
      <c r="BB40" s="16"/>
      <c r="BC40" s="16"/>
      <c r="BD40" s="6">
        <f t="shared" si="39"/>
        <v>18</v>
      </c>
      <c r="BE40" s="16"/>
      <c r="BF40" s="16"/>
      <c r="BG40" s="16"/>
      <c r="BH40" s="16"/>
      <c r="BI40" s="6">
        <f t="shared" si="40"/>
        <v>18</v>
      </c>
      <c r="BJ40" s="16"/>
      <c r="BK40" s="16"/>
      <c r="BL40" s="16"/>
      <c r="BM40" s="16"/>
      <c r="BN40" s="6">
        <f t="shared" si="41"/>
        <v>18</v>
      </c>
      <c r="BO40" s="16"/>
      <c r="BP40" s="16"/>
      <c r="BQ40" s="16"/>
      <c r="BR40" s="16"/>
      <c r="BS40" s="6">
        <f t="shared" si="42"/>
        <v>18</v>
      </c>
    </row>
    <row r="41" spans="1:71" s="39" customFormat="1" x14ac:dyDescent="0.25">
      <c r="A41" s="37"/>
      <c r="B41" s="46" t="s">
        <v>302</v>
      </c>
      <c r="C41" s="45">
        <v>6</v>
      </c>
      <c r="D41" s="45">
        <v>661</v>
      </c>
      <c r="E41" s="81">
        <v>24</v>
      </c>
      <c r="F41" s="6">
        <f>IF(B41="MAL",E41,IF(E41&gt;=11,E41+variables!$B$1,11))</f>
        <v>25</v>
      </c>
      <c r="G41" s="38">
        <f t="shared" si="43"/>
        <v>0.64</v>
      </c>
      <c r="H41" s="149">
        <v>16</v>
      </c>
      <c r="I41" s="149">
        <f t="shared" si="44"/>
        <v>16</v>
      </c>
      <c r="J41" s="164"/>
      <c r="K41" s="97">
        <v>2017</v>
      </c>
      <c r="L41" s="16">
        <v>2017</v>
      </c>
      <c r="M41" s="45"/>
      <c r="N41" s="45"/>
      <c r="O41" s="45"/>
      <c r="P41" s="149">
        <f t="shared" si="45"/>
        <v>16</v>
      </c>
      <c r="Q41" s="16"/>
      <c r="R41" s="16"/>
      <c r="S41" s="16"/>
      <c r="T41" s="16"/>
      <c r="U41" s="6">
        <f t="shared" si="32"/>
        <v>16</v>
      </c>
      <c r="V41" s="16"/>
      <c r="W41" s="16"/>
      <c r="X41" s="16"/>
      <c r="Y41" s="16"/>
      <c r="Z41" s="6">
        <f t="shared" si="33"/>
        <v>16</v>
      </c>
      <c r="AA41" s="16"/>
      <c r="AB41" s="16"/>
      <c r="AC41" s="16"/>
      <c r="AD41" s="16"/>
      <c r="AE41" s="6">
        <f t="shared" si="34"/>
        <v>16</v>
      </c>
      <c r="AF41" s="16"/>
      <c r="AG41" s="16"/>
      <c r="AH41" s="16"/>
      <c r="AI41" s="16"/>
      <c r="AJ41" s="6">
        <f t="shared" si="35"/>
        <v>16</v>
      </c>
      <c r="AK41" s="16"/>
      <c r="AL41" s="16"/>
      <c r="AM41" s="16"/>
      <c r="AN41" s="16"/>
      <c r="AO41" s="6">
        <f t="shared" si="36"/>
        <v>16</v>
      </c>
      <c r="AP41" s="16"/>
      <c r="AQ41" s="16"/>
      <c r="AR41" s="16"/>
      <c r="AS41" s="16"/>
      <c r="AT41" s="6">
        <f t="shared" si="37"/>
        <v>16</v>
      </c>
      <c r="AU41" s="16"/>
      <c r="AV41" s="16"/>
      <c r="AW41" s="16"/>
      <c r="AX41" s="16"/>
      <c r="AY41" s="6">
        <f t="shared" si="38"/>
        <v>16</v>
      </c>
      <c r="AZ41" s="16"/>
      <c r="BA41" s="16"/>
      <c r="BB41" s="16"/>
      <c r="BC41" s="16"/>
      <c r="BD41" s="6">
        <f t="shared" si="39"/>
        <v>16</v>
      </c>
      <c r="BE41" s="16"/>
      <c r="BF41" s="16"/>
      <c r="BG41" s="16"/>
      <c r="BH41" s="16"/>
      <c r="BI41" s="6">
        <f t="shared" si="40"/>
        <v>16</v>
      </c>
      <c r="BJ41" s="16"/>
      <c r="BK41" s="16"/>
      <c r="BL41" s="16"/>
      <c r="BM41" s="16"/>
      <c r="BN41" s="6">
        <f t="shared" si="41"/>
        <v>16</v>
      </c>
      <c r="BO41" s="16"/>
      <c r="BP41" s="16"/>
      <c r="BQ41" s="16"/>
      <c r="BR41" s="16"/>
      <c r="BS41" s="6">
        <f t="shared" si="42"/>
        <v>16</v>
      </c>
    </row>
    <row r="42" spans="1:71" s="39" customFormat="1" x14ac:dyDescent="0.25">
      <c r="A42" s="37"/>
      <c r="B42" s="16" t="s">
        <v>217</v>
      </c>
      <c r="C42" s="45">
        <v>8</v>
      </c>
      <c r="D42" s="45">
        <v>1643</v>
      </c>
      <c r="E42" s="81">
        <v>36</v>
      </c>
      <c r="F42" s="6">
        <f>IF(B42="MAL",E42,IF(E42&gt;=11,E42+variables!$B$1,11))</f>
        <v>37</v>
      </c>
      <c r="G42" s="38">
        <f t="shared" si="43"/>
        <v>0.67567567567567566</v>
      </c>
      <c r="H42" s="149">
        <v>17</v>
      </c>
      <c r="I42" s="149">
        <f t="shared" si="44"/>
        <v>19</v>
      </c>
      <c r="J42" s="164">
        <v>2</v>
      </c>
      <c r="K42" s="97">
        <v>2017</v>
      </c>
      <c r="L42" s="16">
        <v>2017</v>
      </c>
      <c r="M42" s="45"/>
      <c r="N42" s="45"/>
      <c r="O42" s="45"/>
      <c r="P42" s="149">
        <f t="shared" si="45"/>
        <v>17</v>
      </c>
      <c r="Q42" s="16">
        <v>2</v>
      </c>
      <c r="R42" s="16">
        <v>4</v>
      </c>
      <c r="S42" s="16">
        <v>2</v>
      </c>
      <c r="T42" s="16"/>
      <c r="U42" s="6">
        <f>SUM(P42:T42)</f>
        <v>25</v>
      </c>
      <c r="V42" s="16"/>
      <c r="W42" s="16"/>
      <c r="X42" s="16"/>
      <c r="Y42" s="16"/>
      <c r="Z42" s="6">
        <f>SUM(U42:Y42)</f>
        <v>25</v>
      </c>
      <c r="AA42" s="16"/>
      <c r="AB42" s="16"/>
      <c r="AC42" s="16"/>
      <c r="AD42" s="16"/>
      <c r="AE42" s="6">
        <f>SUM(Z42:AD42)</f>
        <v>25</v>
      </c>
      <c r="AF42" s="16"/>
      <c r="AG42" s="16"/>
      <c r="AH42" s="16"/>
      <c r="AI42" s="16"/>
      <c r="AJ42" s="6">
        <f>SUM(AE42:AI42)</f>
        <v>25</v>
      </c>
      <c r="AK42" s="16"/>
      <c r="AL42" s="16"/>
      <c r="AM42" s="16"/>
      <c r="AN42" s="16"/>
      <c r="AO42" s="6">
        <f>SUM(AJ42:AN42)</f>
        <v>25</v>
      </c>
      <c r="AP42" s="16"/>
      <c r="AQ42" s="16"/>
      <c r="AR42" s="16"/>
      <c r="AS42" s="16"/>
      <c r="AT42" s="6">
        <f>SUM(AO42:AS42)</f>
        <v>25</v>
      </c>
      <c r="AU42" s="16"/>
      <c r="AV42" s="16"/>
      <c r="AW42" s="16"/>
      <c r="AX42" s="16"/>
      <c r="AY42" s="6">
        <f>SUM(AT42:AX42)</f>
        <v>25</v>
      </c>
      <c r="AZ42" s="16"/>
      <c r="BA42" s="16"/>
      <c r="BB42" s="16"/>
      <c r="BC42" s="16"/>
      <c r="BD42" s="6">
        <f>SUM(AY42:BC42)</f>
        <v>25</v>
      </c>
      <c r="BE42" s="16"/>
      <c r="BF42" s="16"/>
      <c r="BG42" s="16"/>
      <c r="BH42" s="16"/>
      <c r="BI42" s="6">
        <f>SUM(BD42:BH42)</f>
        <v>25</v>
      </c>
      <c r="BJ42" s="16"/>
      <c r="BK42" s="16"/>
      <c r="BL42" s="16"/>
      <c r="BM42" s="16"/>
      <c r="BN42" s="6">
        <f>SUM(BI42:BM42)</f>
        <v>25</v>
      </c>
      <c r="BO42" s="16"/>
      <c r="BP42" s="16"/>
      <c r="BQ42" s="16"/>
      <c r="BR42" s="16"/>
      <c r="BS42" s="6">
        <f t="shared" si="42"/>
        <v>25</v>
      </c>
    </row>
    <row r="43" spans="1:71" s="39" customFormat="1" x14ac:dyDescent="0.25">
      <c r="A43" s="37"/>
      <c r="B43" s="49" t="s">
        <v>84</v>
      </c>
      <c r="C43" s="50">
        <v>9</v>
      </c>
      <c r="D43" s="50">
        <v>3232</v>
      </c>
      <c r="E43" s="48">
        <v>28</v>
      </c>
      <c r="F43" s="6">
        <f>IF(B43="MAL",E43,IF(E43&gt;=11,E43+variables!$B$1,11))</f>
        <v>29</v>
      </c>
      <c r="G43" s="38">
        <f t="shared" si="43"/>
        <v>0.27586206896551724</v>
      </c>
      <c r="H43" s="149">
        <v>4</v>
      </c>
      <c r="I43" s="149">
        <f t="shared" si="44"/>
        <v>4</v>
      </c>
      <c r="J43" s="164"/>
      <c r="K43" s="97">
        <v>2017</v>
      </c>
      <c r="L43" s="16">
        <v>2017</v>
      </c>
      <c r="M43" s="16"/>
      <c r="N43" s="16"/>
      <c r="O43" s="16"/>
      <c r="P43" s="149">
        <f t="shared" si="45"/>
        <v>4</v>
      </c>
      <c r="Q43" s="49"/>
      <c r="R43" s="16">
        <v>4</v>
      </c>
      <c r="S43" s="16"/>
      <c r="T43" s="16"/>
      <c r="U43" s="6">
        <f t="shared" si="32"/>
        <v>8</v>
      </c>
      <c r="V43" s="16"/>
      <c r="W43" s="16"/>
      <c r="X43" s="16"/>
      <c r="Y43" s="16"/>
      <c r="Z43" s="6">
        <f t="shared" si="33"/>
        <v>8</v>
      </c>
      <c r="AA43" s="16"/>
      <c r="AB43" s="16"/>
      <c r="AC43" s="16"/>
      <c r="AD43" s="16"/>
      <c r="AE43" s="6">
        <f t="shared" si="34"/>
        <v>8</v>
      </c>
      <c r="AF43" s="16"/>
      <c r="AG43" s="16"/>
      <c r="AH43" s="16"/>
      <c r="AI43" s="16"/>
      <c r="AJ43" s="6">
        <f t="shared" si="35"/>
        <v>8</v>
      </c>
      <c r="AK43" s="16"/>
      <c r="AL43" s="16"/>
      <c r="AM43" s="16"/>
      <c r="AN43" s="16"/>
      <c r="AO43" s="6">
        <f t="shared" si="36"/>
        <v>8</v>
      </c>
      <c r="AP43" s="16"/>
      <c r="AQ43" s="16"/>
      <c r="AR43" s="16"/>
      <c r="AS43" s="16"/>
      <c r="AT43" s="6">
        <f t="shared" si="37"/>
        <v>8</v>
      </c>
      <c r="AU43" s="16"/>
      <c r="AV43" s="16"/>
      <c r="AW43" s="16"/>
      <c r="AX43" s="16"/>
      <c r="AY43" s="6">
        <f t="shared" si="38"/>
        <v>8</v>
      </c>
      <c r="AZ43" s="16"/>
      <c r="BA43" s="16"/>
      <c r="BB43" s="16"/>
      <c r="BC43" s="16"/>
      <c r="BD43" s="6">
        <f t="shared" si="39"/>
        <v>8</v>
      </c>
      <c r="BE43" s="16"/>
      <c r="BF43" s="16"/>
      <c r="BG43" s="16"/>
      <c r="BH43" s="16"/>
      <c r="BI43" s="6">
        <f t="shared" si="40"/>
        <v>8</v>
      </c>
      <c r="BJ43" s="16"/>
      <c r="BK43" s="16"/>
      <c r="BL43" s="16"/>
      <c r="BM43" s="16"/>
      <c r="BN43" s="6">
        <f t="shared" si="41"/>
        <v>8</v>
      </c>
      <c r="BO43" s="16"/>
      <c r="BP43" s="16"/>
      <c r="BQ43" s="16"/>
      <c r="BR43" s="16"/>
      <c r="BS43" s="6">
        <f t="shared" si="42"/>
        <v>8</v>
      </c>
    </row>
    <row r="44" spans="1:71" s="39" customFormat="1" x14ac:dyDescent="0.25">
      <c r="A44" s="37"/>
      <c r="B44" s="16" t="s">
        <v>85</v>
      </c>
      <c r="C44" s="45">
        <v>12</v>
      </c>
      <c r="D44" s="45">
        <v>584</v>
      </c>
      <c r="E44" s="81">
        <v>33</v>
      </c>
      <c r="F44" s="6">
        <f>IF(B44="MAL",E44,IF(E44&gt;=11,E44+variables!$B$1,11))</f>
        <v>34</v>
      </c>
      <c r="G44" s="38">
        <f t="shared" si="43"/>
        <v>0.3235294117647059</v>
      </c>
      <c r="H44" s="149">
        <v>11</v>
      </c>
      <c r="I44" s="149">
        <f t="shared" si="44"/>
        <v>11</v>
      </c>
      <c r="J44" s="164"/>
      <c r="K44" s="97">
        <v>2017</v>
      </c>
      <c r="L44" s="16">
        <v>2017</v>
      </c>
      <c r="M44" s="45"/>
      <c r="N44" s="45"/>
      <c r="O44" s="45"/>
      <c r="P44" s="149">
        <f t="shared" si="45"/>
        <v>11</v>
      </c>
      <c r="Q44" s="16"/>
      <c r="R44" s="16"/>
      <c r="S44" s="16"/>
      <c r="T44" s="16"/>
      <c r="U44" s="6">
        <f t="shared" si="32"/>
        <v>11</v>
      </c>
      <c r="V44" s="16"/>
      <c r="W44" s="16"/>
      <c r="X44" s="16"/>
      <c r="Y44" s="16"/>
      <c r="Z44" s="6">
        <f t="shared" si="33"/>
        <v>11</v>
      </c>
      <c r="AA44" s="16"/>
      <c r="AB44" s="16"/>
      <c r="AC44" s="16"/>
      <c r="AD44" s="16"/>
      <c r="AE44" s="6">
        <f t="shared" si="34"/>
        <v>11</v>
      </c>
      <c r="AF44" s="16"/>
      <c r="AG44" s="16"/>
      <c r="AH44" s="16"/>
      <c r="AI44" s="16"/>
      <c r="AJ44" s="6">
        <f t="shared" si="35"/>
        <v>11</v>
      </c>
      <c r="AK44" s="16"/>
      <c r="AL44" s="16"/>
      <c r="AM44" s="16"/>
      <c r="AN44" s="16"/>
      <c r="AO44" s="6">
        <f t="shared" si="36"/>
        <v>11</v>
      </c>
      <c r="AP44" s="16"/>
      <c r="AQ44" s="16"/>
      <c r="AR44" s="16"/>
      <c r="AS44" s="16"/>
      <c r="AT44" s="6">
        <f t="shared" si="37"/>
        <v>11</v>
      </c>
      <c r="AU44" s="16"/>
      <c r="AV44" s="16"/>
      <c r="AW44" s="16"/>
      <c r="AX44" s="16"/>
      <c r="AY44" s="6">
        <f t="shared" si="38"/>
        <v>11</v>
      </c>
      <c r="AZ44" s="16"/>
      <c r="BA44" s="16"/>
      <c r="BB44" s="16"/>
      <c r="BC44" s="16"/>
      <c r="BD44" s="6">
        <f t="shared" si="39"/>
        <v>11</v>
      </c>
      <c r="BE44" s="16"/>
      <c r="BF44" s="16"/>
      <c r="BG44" s="16"/>
      <c r="BH44" s="16"/>
      <c r="BI44" s="6">
        <f t="shared" si="40"/>
        <v>11</v>
      </c>
      <c r="BJ44" s="16"/>
      <c r="BK44" s="16"/>
      <c r="BL44" s="16"/>
      <c r="BM44" s="16"/>
      <c r="BN44" s="6">
        <f t="shared" si="41"/>
        <v>11</v>
      </c>
      <c r="BO44" s="16"/>
      <c r="BP44" s="16"/>
      <c r="BQ44" s="16"/>
      <c r="BR44" s="16"/>
      <c r="BS44" s="6">
        <f t="shared" si="42"/>
        <v>11</v>
      </c>
    </row>
    <row r="45" spans="1:71" s="144" customFormat="1" x14ac:dyDescent="0.25">
      <c r="A45" s="139"/>
      <c r="B45" s="140" t="s">
        <v>421</v>
      </c>
      <c r="C45" s="141">
        <v>17</v>
      </c>
      <c r="D45" s="141">
        <v>1324</v>
      </c>
      <c r="E45" s="142">
        <v>61</v>
      </c>
      <c r="F45" s="6">
        <f>IF(B45="MAL",E45,IF(E45&gt;=11,E45+variables!$B$1,11))</f>
        <v>62</v>
      </c>
      <c r="G45" s="38">
        <f t="shared" si="43"/>
        <v>8.0645161290322578E-2</v>
      </c>
      <c r="H45" s="149">
        <v>5</v>
      </c>
      <c r="I45" s="149">
        <f t="shared" si="44"/>
        <v>5</v>
      </c>
      <c r="J45" s="165"/>
      <c r="K45" s="97">
        <v>2017</v>
      </c>
      <c r="L45" s="97">
        <v>2017</v>
      </c>
      <c r="M45" s="97"/>
      <c r="N45" s="97"/>
      <c r="O45" s="97"/>
      <c r="P45" s="149">
        <f t="shared" si="45"/>
        <v>5</v>
      </c>
      <c r="Q45" s="97"/>
      <c r="R45" s="97"/>
      <c r="S45" s="97"/>
      <c r="T45" s="97"/>
      <c r="U45" s="143">
        <f t="shared" si="32"/>
        <v>5</v>
      </c>
      <c r="V45" s="97"/>
      <c r="W45" s="97"/>
      <c r="X45" s="97"/>
      <c r="Y45" s="97"/>
      <c r="Z45" s="143">
        <f t="shared" si="33"/>
        <v>5</v>
      </c>
      <c r="AA45" s="97"/>
      <c r="AB45" s="97"/>
      <c r="AC45" s="97"/>
      <c r="AD45" s="97"/>
      <c r="AE45" s="143">
        <f t="shared" si="34"/>
        <v>5</v>
      </c>
      <c r="AF45" s="97"/>
      <c r="AG45" s="97"/>
      <c r="AH45" s="97"/>
      <c r="AI45" s="97"/>
      <c r="AJ45" s="143">
        <f t="shared" si="35"/>
        <v>5</v>
      </c>
      <c r="AK45" s="97"/>
      <c r="AL45" s="97"/>
      <c r="AM45" s="97"/>
      <c r="AN45" s="97"/>
      <c r="AO45" s="143">
        <f t="shared" si="36"/>
        <v>5</v>
      </c>
      <c r="AP45" s="97"/>
      <c r="AQ45" s="97"/>
      <c r="AR45" s="97"/>
      <c r="AS45" s="97"/>
      <c r="AT45" s="143">
        <f t="shared" si="37"/>
        <v>5</v>
      </c>
      <c r="AU45" s="97"/>
      <c r="AV45" s="97"/>
      <c r="AW45" s="97"/>
      <c r="AX45" s="97"/>
      <c r="AY45" s="143">
        <f t="shared" si="38"/>
        <v>5</v>
      </c>
      <c r="AZ45" s="97"/>
      <c r="BA45" s="97"/>
      <c r="BB45" s="97"/>
      <c r="BC45" s="97"/>
      <c r="BD45" s="143">
        <f t="shared" si="39"/>
        <v>5</v>
      </c>
      <c r="BE45" s="97"/>
      <c r="BF45" s="97"/>
      <c r="BG45" s="97"/>
      <c r="BH45" s="97"/>
      <c r="BI45" s="143">
        <f t="shared" si="40"/>
        <v>5</v>
      </c>
      <c r="BJ45" s="97"/>
      <c r="BK45" s="97"/>
      <c r="BL45" s="97"/>
      <c r="BM45" s="97"/>
      <c r="BN45" s="143">
        <f t="shared" si="41"/>
        <v>5</v>
      </c>
      <c r="BO45" s="97"/>
      <c r="BP45" s="97"/>
      <c r="BQ45" s="97"/>
      <c r="BR45" s="97"/>
      <c r="BS45" s="143">
        <f t="shared" si="42"/>
        <v>5</v>
      </c>
    </row>
    <row r="46" spans="1:71" s="39" customFormat="1" x14ac:dyDescent="0.25">
      <c r="A46" s="37"/>
      <c r="B46" s="16" t="s">
        <v>29</v>
      </c>
      <c r="C46" s="45">
        <v>20</v>
      </c>
      <c r="D46" s="45">
        <v>3437</v>
      </c>
      <c r="E46" s="81">
        <v>26</v>
      </c>
      <c r="F46" s="6">
        <f>IF(B46="MAL",E46,IF(E46&gt;=11,E46+variables!$B$1,11))</f>
        <v>27</v>
      </c>
      <c r="G46" s="38">
        <f t="shared" si="43"/>
        <v>0.22222222222222221</v>
      </c>
      <c r="H46" s="149">
        <v>6</v>
      </c>
      <c r="I46" s="149">
        <f t="shared" si="44"/>
        <v>6</v>
      </c>
      <c r="J46" s="164"/>
      <c r="K46" s="97">
        <v>2017</v>
      </c>
      <c r="L46" s="16">
        <v>2017</v>
      </c>
      <c r="M46" s="16"/>
      <c r="N46" s="16"/>
      <c r="O46" s="16"/>
      <c r="P46" s="149">
        <f t="shared" si="45"/>
        <v>6</v>
      </c>
      <c r="Q46" s="16"/>
      <c r="R46" s="16"/>
      <c r="S46" s="16"/>
      <c r="T46" s="16"/>
      <c r="U46" s="6">
        <f t="shared" si="32"/>
        <v>6</v>
      </c>
      <c r="V46" s="16"/>
      <c r="W46" s="16"/>
      <c r="X46" s="16"/>
      <c r="Y46" s="16"/>
      <c r="Z46" s="6">
        <f t="shared" si="33"/>
        <v>6</v>
      </c>
      <c r="AA46" s="16"/>
      <c r="AB46" s="16"/>
      <c r="AC46" s="16"/>
      <c r="AD46" s="16"/>
      <c r="AE46" s="6">
        <f t="shared" si="34"/>
        <v>6</v>
      </c>
      <c r="AF46" s="16"/>
      <c r="AG46" s="16"/>
      <c r="AH46" s="16"/>
      <c r="AI46" s="16"/>
      <c r="AJ46" s="6">
        <f t="shared" si="35"/>
        <v>6</v>
      </c>
      <c r="AK46" s="16"/>
      <c r="AL46" s="16"/>
      <c r="AM46" s="16"/>
      <c r="AN46" s="16"/>
      <c r="AO46" s="6">
        <f t="shared" si="36"/>
        <v>6</v>
      </c>
      <c r="AP46" s="16"/>
      <c r="AQ46" s="16"/>
      <c r="AR46" s="16"/>
      <c r="AS46" s="16"/>
      <c r="AT46" s="6">
        <f t="shared" si="37"/>
        <v>6</v>
      </c>
      <c r="AU46" s="16"/>
      <c r="AV46" s="16"/>
      <c r="AW46" s="16"/>
      <c r="AX46" s="16"/>
      <c r="AY46" s="6">
        <f t="shared" si="38"/>
        <v>6</v>
      </c>
      <c r="AZ46" s="16"/>
      <c r="BA46" s="16"/>
      <c r="BB46" s="16"/>
      <c r="BC46" s="16"/>
      <c r="BD46" s="6">
        <f t="shared" si="39"/>
        <v>6</v>
      </c>
      <c r="BE46" s="16"/>
      <c r="BF46" s="16"/>
      <c r="BG46" s="16"/>
      <c r="BH46" s="16"/>
      <c r="BI46" s="6">
        <f t="shared" si="40"/>
        <v>6</v>
      </c>
      <c r="BJ46" s="16"/>
      <c r="BK46" s="16"/>
      <c r="BL46" s="16"/>
      <c r="BM46" s="16"/>
      <c r="BN46" s="6">
        <f t="shared" si="41"/>
        <v>6</v>
      </c>
      <c r="BO46" s="16"/>
      <c r="BP46" s="16"/>
      <c r="BQ46" s="16"/>
      <c r="BR46" s="16"/>
      <c r="BS46" s="6">
        <f t="shared" si="42"/>
        <v>6</v>
      </c>
    </row>
    <row r="47" spans="1:71" s="39" customFormat="1" x14ac:dyDescent="0.25">
      <c r="A47" s="37"/>
      <c r="B47" s="16" t="s">
        <v>67</v>
      </c>
      <c r="C47" s="45">
        <v>22</v>
      </c>
      <c r="D47" s="45">
        <v>9745</v>
      </c>
      <c r="E47" s="81">
        <v>30</v>
      </c>
      <c r="F47" s="6">
        <f>IF(B47="MAL",E47,IF(E47&gt;=11,E47+variables!$B$1,11))</f>
        <v>31</v>
      </c>
      <c r="G47" s="38">
        <f t="shared" si="43"/>
        <v>0.4838709677419355</v>
      </c>
      <c r="H47" s="149">
        <v>9</v>
      </c>
      <c r="I47" s="149">
        <f t="shared" si="44"/>
        <v>9</v>
      </c>
      <c r="J47" s="164"/>
      <c r="K47" s="97">
        <v>2017</v>
      </c>
      <c r="L47" s="16">
        <v>2017</v>
      </c>
      <c r="M47" s="45"/>
      <c r="N47" s="45"/>
      <c r="O47" s="45"/>
      <c r="P47" s="149">
        <f t="shared" si="45"/>
        <v>9</v>
      </c>
      <c r="Q47" s="16"/>
      <c r="R47" s="16"/>
      <c r="S47" s="16">
        <v>6</v>
      </c>
      <c r="T47" s="16"/>
      <c r="U47" s="6">
        <f t="shared" si="32"/>
        <v>15</v>
      </c>
      <c r="V47" s="16"/>
      <c r="W47" s="16"/>
      <c r="X47" s="16"/>
      <c r="Y47" s="16"/>
      <c r="Z47" s="6">
        <f t="shared" si="33"/>
        <v>15</v>
      </c>
      <c r="AA47" s="16"/>
      <c r="AB47" s="16"/>
      <c r="AC47" s="16"/>
      <c r="AD47" s="16"/>
      <c r="AE47" s="6">
        <f t="shared" si="34"/>
        <v>15</v>
      </c>
      <c r="AF47" s="16"/>
      <c r="AG47" s="16"/>
      <c r="AH47" s="16"/>
      <c r="AI47" s="16"/>
      <c r="AJ47" s="6">
        <f t="shared" si="35"/>
        <v>15</v>
      </c>
      <c r="AK47" s="16"/>
      <c r="AL47" s="16"/>
      <c r="AM47" s="16"/>
      <c r="AN47" s="16"/>
      <c r="AO47" s="6">
        <f t="shared" si="36"/>
        <v>15</v>
      </c>
      <c r="AP47" s="16"/>
      <c r="AQ47" s="16"/>
      <c r="AR47" s="16"/>
      <c r="AS47" s="16"/>
      <c r="AT47" s="6">
        <f t="shared" si="37"/>
        <v>15</v>
      </c>
      <c r="AU47" s="16"/>
      <c r="AV47" s="16"/>
      <c r="AW47" s="16"/>
      <c r="AX47" s="16"/>
      <c r="AY47" s="6">
        <f t="shared" si="38"/>
        <v>15</v>
      </c>
      <c r="AZ47" s="16"/>
      <c r="BA47" s="16"/>
      <c r="BB47" s="16"/>
      <c r="BC47" s="16"/>
      <c r="BD47" s="6">
        <f t="shared" si="39"/>
        <v>15</v>
      </c>
      <c r="BE47" s="16"/>
      <c r="BF47" s="16"/>
      <c r="BG47" s="16"/>
      <c r="BH47" s="16"/>
      <c r="BI47" s="6">
        <f t="shared" si="40"/>
        <v>15</v>
      </c>
      <c r="BJ47" s="16"/>
      <c r="BK47" s="16"/>
      <c r="BL47" s="16"/>
      <c r="BM47" s="16"/>
      <c r="BN47" s="6">
        <f t="shared" si="41"/>
        <v>15</v>
      </c>
      <c r="BO47" s="16"/>
      <c r="BP47" s="16"/>
      <c r="BQ47" s="16"/>
      <c r="BR47" s="16"/>
      <c r="BS47" s="6">
        <f t="shared" si="42"/>
        <v>15</v>
      </c>
    </row>
    <row r="48" spans="1:71" s="39" customFormat="1" x14ac:dyDescent="0.25">
      <c r="A48" s="75"/>
      <c r="B48" s="23" t="s">
        <v>463</v>
      </c>
      <c r="C48" s="138">
        <v>69</v>
      </c>
      <c r="D48" s="138"/>
      <c r="E48" s="182">
        <v>20</v>
      </c>
      <c r="F48" s="6">
        <f>IF(B48="MAL",E48,IF(E48&gt;=11,E48+variables!$B$1,11))</f>
        <v>21</v>
      </c>
      <c r="G48" s="38">
        <f t="shared" si="43"/>
        <v>4.7619047619047616E-2</v>
      </c>
      <c r="H48" s="156">
        <v>1</v>
      </c>
      <c r="I48" s="149">
        <f t="shared" si="44"/>
        <v>1</v>
      </c>
      <c r="J48" s="171"/>
      <c r="K48" s="97">
        <v>2017</v>
      </c>
      <c r="L48" s="23">
        <v>2017</v>
      </c>
      <c r="M48" s="138"/>
      <c r="N48" s="138"/>
      <c r="O48" s="138"/>
      <c r="P48" s="149">
        <f t="shared" si="45"/>
        <v>1</v>
      </c>
      <c r="Q48" s="23"/>
      <c r="R48" s="23"/>
      <c r="S48" s="23"/>
      <c r="T48" s="23"/>
      <c r="U48" s="6">
        <f t="shared" si="32"/>
        <v>1</v>
      </c>
      <c r="V48" s="23"/>
      <c r="W48" s="23"/>
      <c r="X48" s="23"/>
      <c r="Y48" s="23"/>
      <c r="Z48" s="6">
        <f t="shared" si="33"/>
        <v>1</v>
      </c>
      <c r="AA48" s="23"/>
      <c r="AB48" s="23"/>
      <c r="AC48" s="23"/>
      <c r="AD48" s="23"/>
      <c r="AE48" s="6">
        <f t="shared" si="34"/>
        <v>1</v>
      </c>
      <c r="AF48" s="23"/>
      <c r="AG48" s="23"/>
      <c r="AH48" s="23"/>
      <c r="AI48" s="23"/>
      <c r="AJ48" s="6">
        <f t="shared" si="35"/>
        <v>1</v>
      </c>
      <c r="AK48" s="23"/>
      <c r="AL48" s="23"/>
      <c r="AM48" s="23"/>
      <c r="AN48" s="23"/>
      <c r="AO48" s="6">
        <f t="shared" si="36"/>
        <v>1</v>
      </c>
      <c r="AP48" s="23"/>
      <c r="AQ48" s="23"/>
      <c r="AR48" s="23"/>
      <c r="AS48" s="23"/>
      <c r="AT48" s="6">
        <f t="shared" si="37"/>
        <v>1</v>
      </c>
      <c r="AU48" s="23"/>
      <c r="AV48" s="23"/>
      <c r="AW48" s="23"/>
      <c r="AX48" s="23"/>
      <c r="AY48" s="6">
        <f t="shared" si="38"/>
        <v>1</v>
      </c>
      <c r="AZ48" s="23"/>
      <c r="BA48" s="23"/>
      <c r="BB48" s="23"/>
      <c r="BC48" s="23"/>
      <c r="BD48" s="6">
        <f t="shared" si="39"/>
        <v>1</v>
      </c>
      <c r="BE48" s="23"/>
      <c r="BF48" s="23"/>
      <c r="BG48" s="23"/>
      <c r="BH48" s="23"/>
      <c r="BI48" s="6">
        <f t="shared" si="40"/>
        <v>1</v>
      </c>
      <c r="BJ48" s="23"/>
      <c r="BK48" s="23"/>
      <c r="BL48" s="23"/>
      <c r="BM48" s="23"/>
      <c r="BN48" s="6">
        <f t="shared" si="41"/>
        <v>1</v>
      </c>
      <c r="BO48" s="23"/>
      <c r="BP48" s="23"/>
      <c r="BQ48" s="23"/>
      <c r="BR48" s="23"/>
      <c r="BS48" s="6">
        <f t="shared" si="42"/>
        <v>1</v>
      </c>
    </row>
    <row r="49" spans="1:74" s="39" customFormat="1" x14ac:dyDescent="0.25">
      <c r="A49" s="75"/>
      <c r="B49" s="23"/>
      <c r="C49" s="138"/>
      <c r="D49" s="138"/>
      <c r="E49" s="182"/>
      <c r="F49" s="59"/>
      <c r="G49" s="76"/>
      <c r="H49" s="156"/>
      <c r="I49" s="156"/>
      <c r="J49" s="171"/>
      <c r="K49" s="23"/>
      <c r="L49" s="23"/>
      <c r="M49" s="138"/>
      <c r="N49" s="138"/>
      <c r="O49" s="138"/>
      <c r="P49" s="156"/>
      <c r="Q49" s="23"/>
      <c r="R49" s="23"/>
      <c r="S49" s="23"/>
      <c r="T49" s="23"/>
      <c r="U49" s="59"/>
      <c r="V49" s="23"/>
      <c r="W49" s="23"/>
      <c r="X49" s="23"/>
      <c r="Y49" s="23"/>
      <c r="Z49" s="59"/>
      <c r="AA49" s="23"/>
      <c r="AB49" s="23"/>
      <c r="AC49" s="23"/>
      <c r="AD49" s="23"/>
      <c r="AE49" s="59"/>
      <c r="AF49" s="23"/>
      <c r="AG49" s="23"/>
      <c r="AH49" s="23"/>
      <c r="AI49" s="23"/>
      <c r="AJ49" s="59"/>
      <c r="AK49" s="23"/>
      <c r="AL49" s="23"/>
      <c r="AM49" s="23"/>
      <c r="AN49" s="23"/>
      <c r="AO49" s="59"/>
      <c r="AP49" s="23"/>
      <c r="AQ49" s="23"/>
      <c r="AR49" s="23"/>
      <c r="AS49" s="23"/>
      <c r="AT49" s="59"/>
      <c r="AU49" s="23"/>
      <c r="AV49" s="23"/>
      <c r="AW49" s="23"/>
      <c r="AX49" s="23"/>
      <c r="AY49" s="59"/>
      <c r="AZ49" s="23"/>
      <c r="BA49" s="23"/>
      <c r="BB49" s="23"/>
      <c r="BC49" s="23"/>
      <c r="BD49" s="59"/>
      <c r="BE49" s="23"/>
      <c r="BF49" s="23"/>
      <c r="BG49" s="23"/>
      <c r="BH49" s="23"/>
      <c r="BI49" s="59"/>
      <c r="BJ49" s="23"/>
      <c r="BK49" s="23"/>
      <c r="BL49" s="23"/>
      <c r="BM49" s="23"/>
      <c r="BN49" s="59"/>
      <c r="BO49" s="23"/>
      <c r="BP49" s="23"/>
      <c r="BQ49" s="23"/>
      <c r="BR49" s="23"/>
      <c r="BS49" s="59"/>
    </row>
    <row r="50" spans="1:74" s="39" customFormat="1" x14ac:dyDescent="0.25">
      <c r="A50" s="59"/>
      <c r="B50" s="59"/>
      <c r="C50" s="59"/>
      <c r="D50" s="59"/>
      <c r="E50" s="59"/>
      <c r="F50" s="59"/>
      <c r="G50" s="59"/>
      <c r="H50" s="156"/>
      <c r="I50" s="156"/>
      <c r="J50" s="156"/>
      <c r="K50" s="59"/>
      <c r="L50" s="59"/>
      <c r="M50" s="59">
        <f>SUM(M38:M48)</f>
        <v>0</v>
      </c>
      <c r="N50" s="59">
        <f t="shared" ref="N50:BS50" si="46">SUM(N38:N48)</f>
        <v>0</v>
      </c>
      <c r="O50" s="59">
        <f t="shared" si="46"/>
        <v>0</v>
      </c>
      <c r="P50" s="59">
        <f t="shared" si="46"/>
        <v>124</v>
      </c>
      <c r="Q50" s="59">
        <f t="shared" si="46"/>
        <v>2</v>
      </c>
      <c r="R50" s="59">
        <f t="shared" si="46"/>
        <v>8</v>
      </c>
      <c r="S50" s="59">
        <f t="shared" si="46"/>
        <v>8</v>
      </c>
      <c r="T50" s="59">
        <f t="shared" si="46"/>
        <v>0</v>
      </c>
      <c r="U50" s="59">
        <f t="shared" si="46"/>
        <v>142</v>
      </c>
      <c r="V50" s="59">
        <f t="shared" si="46"/>
        <v>0</v>
      </c>
      <c r="W50" s="59">
        <f t="shared" si="46"/>
        <v>0</v>
      </c>
      <c r="X50" s="59">
        <f t="shared" si="46"/>
        <v>0</v>
      </c>
      <c r="Y50" s="59">
        <f t="shared" si="46"/>
        <v>0</v>
      </c>
      <c r="Z50" s="59">
        <f t="shared" si="46"/>
        <v>142</v>
      </c>
      <c r="AA50" s="59">
        <f t="shared" si="46"/>
        <v>0</v>
      </c>
      <c r="AB50" s="59">
        <f t="shared" si="46"/>
        <v>0</v>
      </c>
      <c r="AC50" s="59">
        <f t="shared" si="46"/>
        <v>0</v>
      </c>
      <c r="AD50" s="59">
        <f t="shared" si="46"/>
        <v>0</v>
      </c>
      <c r="AE50" s="59">
        <f t="shared" si="46"/>
        <v>142</v>
      </c>
      <c r="AF50" s="59">
        <f t="shared" si="46"/>
        <v>0</v>
      </c>
      <c r="AG50" s="59">
        <f t="shared" si="46"/>
        <v>0</v>
      </c>
      <c r="AH50" s="59">
        <f t="shared" si="46"/>
        <v>0</v>
      </c>
      <c r="AI50" s="59">
        <f t="shared" si="46"/>
        <v>0</v>
      </c>
      <c r="AJ50" s="59">
        <f t="shared" si="46"/>
        <v>142</v>
      </c>
      <c r="AK50" s="59">
        <f t="shared" si="46"/>
        <v>0</v>
      </c>
      <c r="AL50" s="59">
        <f t="shared" si="46"/>
        <v>0</v>
      </c>
      <c r="AM50" s="59">
        <f t="shared" si="46"/>
        <v>0</v>
      </c>
      <c r="AN50" s="59">
        <f t="shared" si="46"/>
        <v>0</v>
      </c>
      <c r="AO50" s="59">
        <f t="shared" si="46"/>
        <v>142</v>
      </c>
      <c r="AP50" s="59">
        <f t="shared" si="46"/>
        <v>0</v>
      </c>
      <c r="AQ50" s="59">
        <f t="shared" si="46"/>
        <v>0</v>
      </c>
      <c r="AR50" s="59">
        <f t="shared" si="46"/>
        <v>0</v>
      </c>
      <c r="AS50" s="59">
        <f t="shared" si="46"/>
        <v>0</v>
      </c>
      <c r="AT50" s="59">
        <f t="shared" si="46"/>
        <v>142</v>
      </c>
      <c r="AU50" s="59">
        <f t="shared" si="46"/>
        <v>0</v>
      </c>
      <c r="AV50" s="59">
        <f t="shared" si="46"/>
        <v>0</v>
      </c>
      <c r="AW50" s="59">
        <f t="shared" si="46"/>
        <v>0</v>
      </c>
      <c r="AX50" s="59">
        <f t="shared" si="46"/>
        <v>0</v>
      </c>
      <c r="AY50" s="59">
        <f t="shared" si="46"/>
        <v>142</v>
      </c>
      <c r="AZ50" s="59">
        <f t="shared" si="46"/>
        <v>0</v>
      </c>
      <c r="BA50" s="59">
        <f t="shared" si="46"/>
        <v>0</v>
      </c>
      <c r="BB50" s="59">
        <f t="shared" si="46"/>
        <v>0</v>
      </c>
      <c r="BC50" s="59">
        <f t="shared" si="46"/>
        <v>0</v>
      </c>
      <c r="BD50" s="59">
        <f t="shared" si="46"/>
        <v>142</v>
      </c>
      <c r="BE50" s="59">
        <f t="shared" si="46"/>
        <v>0</v>
      </c>
      <c r="BF50" s="59">
        <f t="shared" si="46"/>
        <v>0</v>
      </c>
      <c r="BG50" s="59">
        <f t="shared" si="46"/>
        <v>0</v>
      </c>
      <c r="BH50" s="59">
        <f t="shared" si="46"/>
        <v>0</v>
      </c>
      <c r="BI50" s="59">
        <f t="shared" si="46"/>
        <v>142</v>
      </c>
      <c r="BJ50" s="59">
        <f t="shared" si="46"/>
        <v>0</v>
      </c>
      <c r="BK50" s="59">
        <f t="shared" si="46"/>
        <v>0</v>
      </c>
      <c r="BL50" s="59">
        <f t="shared" si="46"/>
        <v>0</v>
      </c>
      <c r="BM50" s="59">
        <f t="shared" si="46"/>
        <v>0</v>
      </c>
      <c r="BN50" s="59">
        <f t="shared" si="46"/>
        <v>142</v>
      </c>
      <c r="BO50" s="59">
        <f t="shared" si="46"/>
        <v>0</v>
      </c>
      <c r="BP50" s="59">
        <f t="shared" si="46"/>
        <v>0</v>
      </c>
      <c r="BQ50" s="59">
        <f t="shared" si="46"/>
        <v>0</v>
      </c>
      <c r="BR50" s="59">
        <f t="shared" si="46"/>
        <v>0</v>
      </c>
      <c r="BS50" s="59">
        <f t="shared" si="46"/>
        <v>142</v>
      </c>
    </row>
    <row r="51" spans="1:74" s="39" customFormat="1" x14ac:dyDescent="0.25">
      <c r="A51" s="6"/>
      <c r="B51" s="6" t="s">
        <v>299</v>
      </c>
      <c r="C51" s="6">
        <f>COUNT(C39:C48)</f>
        <v>10</v>
      </c>
      <c r="D51" s="6"/>
      <c r="E51" s="6">
        <f>SUM(E38:E48)</f>
        <v>343</v>
      </c>
      <c r="F51" s="6">
        <f>SUM(F38:F48)</f>
        <v>353</v>
      </c>
      <c r="G51" s="38">
        <f>$BS50/F51</f>
        <v>0.40226628895184136</v>
      </c>
      <c r="H51" s="149">
        <f>SUM(H38:H48)</f>
        <v>124</v>
      </c>
      <c r="I51" s="149">
        <f t="shared" ref="I51:J51" si="47">SUM(I38:I48)</f>
        <v>126</v>
      </c>
      <c r="J51" s="149">
        <f t="shared" si="47"/>
        <v>2</v>
      </c>
      <c r="K51" s="6"/>
      <c r="L51" s="6"/>
      <c r="M51" s="59">
        <f>SUM(M38:M47)</f>
        <v>0</v>
      </c>
      <c r="N51" s="59">
        <f t="shared" ref="N51" si="48">SUM(N40:N47)</f>
        <v>0</v>
      </c>
      <c r="O51" s="59">
        <f>SUM(O40:O47)</f>
        <v>0</v>
      </c>
      <c r="P51" s="38">
        <f>P50/F51</f>
        <v>0.35127478753541075</v>
      </c>
      <c r="Q51" s="6">
        <f>+L50+Q50</f>
        <v>2</v>
      </c>
      <c r="R51" s="6">
        <f>M50+R50</f>
        <v>8</v>
      </c>
      <c r="S51" s="6">
        <f>N50+S50</f>
        <v>8</v>
      </c>
      <c r="T51" s="6">
        <f>O50+T50</f>
        <v>0</v>
      </c>
      <c r="U51" s="38">
        <f>U50/F51</f>
        <v>0.40226628895184136</v>
      </c>
      <c r="V51" s="6">
        <f>+Q51+V50</f>
        <v>2</v>
      </c>
      <c r="W51" s="6">
        <f>R51+W50</f>
        <v>8</v>
      </c>
      <c r="X51" s="6">
        <f>S51+X50</f>
        <v>8</v>
      </c>
      <c r="Y51" s="6">
        <f>T51+Y50</f>
        <v>0</v>
      </c>
      <c r="Z51" s="38">
        <f>Z50/F51</f>
        <v>0.40226628895184136</v>
      </c>
      <c r="AA51" s="6">
        <f>+V51+AA50</f>
        <v>2</v>
      </c>
      <c r="AB51" s="6">
        <f>W51+AB50</f>
        <v>8</v>
      </c>
      <c r="AC51" s="6">
        <f>X51+AC50</f>
        <v>8</v>
      </c>
      <c r="AD51" s="6">
        <f>Y51+AD50</f>
        <v>0</v>
      </c>
      <c r="AE51" s="38">
        <f>AE50/F51</f>
        <v>0.40226628895184136</v>
      </c>
      <c r="AF51" s="6">
        <f>+AA51+AF50</f>
        <v>2</v>
      </c>
      <c r="AG51" s="6">
        <f>AB51+AG50</f>
        <v>8</v>
      </c>
      <c r="AH51" s="6">
        <f>AC51+AH50</f>
        <v>8</v>
      </c>
      <c r="AI51" s="6">
        <f>AD51+AI50</f>
        <v>0</v>
      </c>
      <c r="AJ51" s="38">
        <f>AJ50/F51</f>
        <v>0.40226628895184136</v>
      </c>
      <c r="AK51" s="6">
        <f>+AF51+AK50</f>
        <v>2</v>
      </c>
      <c r="AL51" s="6">
        <f>AG51+AL50</f>
        <v>8</v>
      </c>
      <c r="AM51" s="6">
        <f>AH51+AM50</f>
        <v>8</v>
      </c>
      <c r="AN51" s="6">
        <f>AI51+AN50</f>
        <v>0</v>
      </c>
      <c r="AO51" s="38">
        <f>AO50/F51</f>
        <v>0.40226628895184136</v>
      </c>
      <c r="AP51" s="6">
        <f>+AK51+AP50</f>
        <v>2</v>
      </c>
      <c r="AQ51" s="6">
        <f>AL51+AQ50</f>
        <v>8</v>
      </c>
      <c r="AR51" s="6">
        <f>AM51+AR50</f>
        <v>8</v>
      </c>
      <c r="AS51" s="6">
        <f>AN51+AS50</f>
        <v>0</v>
      </c>
      <c r="AT51" s="38">
        <f>AT50/F51</f>
        <v>0.40226628895184136</v>
      </c>
      <c r="AU51" s="6">
        <f>+AP51+AU50</f>
        <v>2</v>
      </c>
      <c r="AV51" s="6">
        <f>AQ51+AV50</f>
        <v>8</v>
      </c>
      <c r="AW51" s="6">
        <f>AR51+AW50</f>
        <v>8</v>
      </c>
      <c r="AX51" s="6">
        <f>AS51+AX50</f>
        <v>0</v>
      </c>
      <c r="AY51" s="38">
        <f>AY50/F51</f>
        <v>0.40226628895184136</v>
      </c>
      <c r="AZ51" s="6">
        <f>+AU51+AZ50</f>
        <v>2</v>
      </c>
      <c r="BA51" s="6">
        <f>AV51+BA50</f>
        <v>8</v>
      </c>
      <c r="BB51" s="6">
        <f>AW51+BB50</f>
        <v>8</v>
      </c>
      <c r="BC51" s="6">
        <f>AX51+BC50</f>
        <v>0</v>
      </c>
      <c r="BD51" s="38">
        <f>BD50/F51</f>
        <v>0.40226628895184136</v>
      </c>
      <c r="BE51" s="6">
        <f>+AZ51+BE50</f>
        <v>2</v>
      </c>
      <c r="BF51" s="6">
        <f>BA51+BF50</f>
        <v>8</v>
      </c>
      <c r="BG51" s="6">
        <f>BB51+BG50</f>
        <v>8</v>
      </c>
      <c r="BH51" s="6">
        <f>BC51+BH50</f>
        <v>0</v>
      </c>
      <c r="BI51" s="38">
        <f>BI50/F51</f>
        <v>0.40226628895184136</v>
      </c>
      <c r="BJ51" s="6">
        <f>+BE51+BJ50</f>
        <v>2</v>
      </c>
      <c r="BK51" s="6">
        <f>BF51+BK50</f>
        <v>8</v>
      </c>
      <c r="BL51" s="6">
        <f>BG51+BL50</f>
        <v>8</v>
      </c>
      <c r="BM51" s="6">
        <f>BH51+BM50</f>
        <v>0</v>
      </c>
      <c r="BN51" s="38">
        <f>BN50/F51</f>
        <v>0.40226628895184136</v>
      </c>
      <c r="BO51" s="6">
        <v>3</v>
      </c>
      <c r="BP51" s="6">
        <v>3</v>
      </c>
      <c r="BQ51" s="6">
        <f>BL51+BQ50</f>
        <v>8</v>
      </c>
      <c r="BR51" s="6">
        <f>BM51+BR50</f>
        <v>0</v>
      </c>
      <c r="BS51" s="38">
        <f>BS50/F51</f>
        <v>0.40226628895184136</v>
      </c>
    </row>
    <row r="52" spans="1:74" s="39" customFormat="1" x14ac:dyDescent="0.25">
      <c r="H52" s="161"/>
      <c r="I52" s="161"/>
      <c r="J52" s="161"/>
    </row>
    <row r="54" spans="1:74" x14ac:dyDescent="0.25">
      <c r="BV54" s="39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6"/>
  <sheetViews>
    <sheetView zoomScale="150" workbookViewId="0">
      <pane xSplit="12" ySplit="2" topLeftCell="V1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D8" sqref="AD8"/>
    </sheetView>
  </sheetViews>
  <sheetFormatPr defaultColWidth="8.85546875" defaultRowHeight="15" x14ac:dyDescent="0.25"/>
  <cols>
    <col min="1" max="1" width="15" bestFit="1" customWidth="1"/>
    <col min="2" max="2" width="19.7109375" bestFit="1" customWidth="1"/>
    <col min="3" max="3" width="4.42578125" customWidth="1"/>
    <col min="4" max="4" width="6.140625" hidden="1" customWidth="1"/>
    <col min="5" max="5" width="5.42578125" bestFit="1" customWidth="1"/>
    <col min="6" max="6" width="5.140625" bestFit="1" customWidth="1"/>
    <col min="7" max="7" width="9.28515625" customWidth="1"/>
    <col min="8" max="8" width="5.140625" customWidth="1"/>
    <col min="9" max="9" width="8" customWidth="1"/>
    <col min="10" max="10" width="5" customWidth="1"/>
    <col min="11" max="11" width="5.42578125" style="39" customWidth="1"/>
    <col min="12" max="12" width="8.140625" style="39" customWidth="1"/>
    <col min="13" max="15" width="3" bestFit="1" customWidth="1"/>
    <col min="16" max="16" width="7.140625" customWidth="1"/>
    <col min="17" max="17" width="4.42578125" customWidth="1"/>
    <col min="18" max="20" width="3" bestFit="1" customWidth="1"/>
    <col min="21" max="21" width="7.140625" customWidth="1"/>
    <col min="22" max="22" width="3" customWidth="1"/>
    <col min="23" max="24" width="2.85546875" customWidth="1"/>
    <col min="25" max="25" width="3" customWidth="1"/>
    <col min="26" max="26" width="7.140625" customWidth="1"/>
    <col min="27" max="27" width="3" customWidth="1"/>
    <col min="28" max="30" width="2.85546875" customWidth="1"/>
    <col min="31" max="31" width="7" customWidth="1"/>
    <col min="32" max="35" width="3" customWidth="1"/>
    <col min="36" max="36" width="7.140625" customWidth="1"/>
    <col min="37" max="37" width="2.85546875" customWidth="1"/>
    <col min="38" max="40" width="3" customWidth="1"/>
    <col min="41" max="41" width="7.140625" customWidth="1"/>
    <col min="42" max="45" width="3" customWidth="1"/>
    <col min="46" max="46" width="7.140625" customWidth="1"/>
    <col min="47" max="47" width="3" customWidth="1"/>
    <col min="48" max="50" width="2.85546875" customWidth="1"/>
    <col min="51" max="51" width="7.140625" customWidth="1"/>
    <col min="52" max="52" width="3" customWidth="1"/>
    <col min="53" max="54" width="2.85546875" customWidth="1"/>
    <col min="55" max="55" width="3" customWidth="1"/>
    <col min="56" max="56" width="7.140625" customWidth="1"/>
    <col min="57" max="57" width="3" customWidth="1"/>
    <col min="58" max="60" width="2.85546875" customWidth="1"/>
    <col min="61" max="61" width="7.140625" customWidth="1"/>
    <col min="62" max="63" width="2.85546875" customWidth="1"/>
    <col min="64" max="64" width="3" customWidth="1"/>
    <col min="65" max="65" width="2.85546875" customWidth="1"/>
    <col min="66" max="66" width="7.140625" customWidth="1"/>
    <col min="67" max="68" width="2.85546875" customWidth="1"/>
    <col min="69" max="69" width="3" customWidth="1"/>
    <col min="70" max="70" width="2.85546875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71"/>
      <c r="L1" s="71"/>
      <c r="M1" s="197" t="s">
        <v>424</v>
      </c>
      <c r="N1" s="198"/>
      <c r="O1" s="198"/>
      <c r="P1" s="199"/>
      <c r="Q1" s="197" t="s">
        <v>157</v>
      </c>
      <c r="R1" s="198"/>
      <c r="S1" s="198"/>
      <c r="T1" s="198"/>
      <c r="U1" s="199"/>
      <c r="V1" s="197" t="s">
        <v>361</v>
      </c>
      <c r="W1" s="198"/>
      <c r="X1" s="198"/>
      <c r="Y1" s="198"/>
      <c r="Z1" s="199"/>
      <c r="AA1" s="197" t="s">
        <v>176</v>
      </c>
      <c r="AB1" s="198"/>
      <c r="AC1" s="198"/>
      <c r="AD1" s="198"/>
      <c r="AE1" s="199"/>
      <c r="AF1" s="197" t="s">
        <v>177</v>
      </c>
      <c r="AG1" s="198"/>
      <c r="AH1" s="198"/>
      <c r="AI1" s="198"/>
      <c r="AJ1" s="199"/>
      <c r="AK1" s="197" t="s">
        <v>94</v>
      </c>
      <c r="AL1" s="198"/>
      <c r="AM1" s="198"/>
      <c r="AN1" s="198"/>
      <c r="AO1" s="199"/>
      <c r="AP1" s="197" t="s">
        <v>95</v>
      </c>
      <c r="AQ1" s="198"/>
      <c r="AR1" s="198"/>
      <c r="AS1" s="198"/>
      <c r="AT1" s="199"/>
      <c r="AU1" s="197" t="s">
        <v>65</v>
      </c>
      <c r="AV1" s="198"/>
      <c r="AW1" s="198"/>
      <c r="AX1" s="198"/>
      <c r="AY1" s="199"/>
      <c r="AZ1" s="197" t="s">
        <v>66</v>
      </c>
      <c r="BA1" s="198"/>
      <c r="BB1" s="198"/>
      <c r="BC1" s="198"/>
      <c r="BD1" s="199"/>
      <c r="BE1" s="197" t="s">
        <v>58</v>
      </c>
      <c r="BF1" s="198"/>
      <c r="BG1" s="198"/>
      <c r="BH1" s="198"/>
      <c r="BI1" s="199"/>
      <c r="BJ1" s="197" t="s">
        <v>278</v>
      </c>
      <c r="BK1" s="198"/>
      <c r="BL1" s="198"/>
      <c r="BM1" s="198"/>
      <c r="BN1" s="199"/>
      <c r="BO1" s="197" t="s">
        <v>396</v>
      </c>
      <c r="BP1" s="198"/>
      <c r="BQ1" s="198"/>
      <c r="BR1" s="198"/>
      <c r="BS1" s="199"/>
    </row>
    <row r="2" spans="1:71" s="153" customFormat="1" ht="30" customHeight="1" thickBot="1" x14ac:dyDescent="0.3">
      <c r="A2" s="151" t="s">
        <v>70</v>
      </c>
      <c r="B2" s="151" t="s">
        <v>12</v>
      </c>
      <c r="C2" s="151" t="s">
        <v>82</v>
      </c>
      <c r="D2" s="151" t="s">
        <v>83</v>
      </c>
      <c r="E2" s="151" t="s">
        <v>454</v>
      </c>
      <c r="F2" s="152" t="s">
        <v>202</v>
      </c>
      <c r="G2" s="152" t="s">
        <v>179</v>
      </c>
      <c r="H2" s="152" t="s">
        <v>453</v>
      </c>
      <c r="I2" s="152" t="s">
        <v>452</v>
      </c>
      <c r="J2" s="152" t="s">
        <v>180</v>
      </c>
      <c r="K2" s="151" t="s">
        <v>332</v>
      </c>
      <c r="L2" s="151" t="s">
        <v>215</v>
      </c>
      <c r="M2" s="152" t="s">
        <v>249</v>
      </c>
      <c r="N2" s="152" t="s">
        <v>250</v>
      </c>
      <c r="O2" s="152" t="s">
        <v>139</v>
      </c>
      <c r="P2" s="152" t="s">
        <v>140</v>
      </c>
      <c r="Q2" s="152" t="s">
        <v>141</v>
      </c>
      <c r="R2" s="152" t="s">
        <v>249</v>
      </c>
      <c r="S2" s="152" t="s">
        <v>250</v>
      </c>
      <c r="T2" s="152" t="s">
        <v>139</v>
      </c>
      <c r="U2" s="152" t="s">
        <v>140</v>
      </c>
      <c r="V2" s="152" t="s">
        <v>141</v>
      </c>
      <c r="W2" s="152" t="s">
        <v>249</v>
      </c>
      <c r="X2" s="152" t="s">
        <v>250</v>
      </c>
      <c r="Y2" s="152" t="s">
        <v>139</v>
      </c>
      <c r="Z2" s="152" t="s">
        <v>140</v>
      </c>
      <c r="AA2" s="152" t="s">
        <v>141</v>
      </c>
      <c r="AB2" s="152" t="s">
        <v>249</v>
      </c>
      <c r="AC2" s="152" t="s">
        <v>250</v>
      </c>
      <c r="AD2" s="152" t="s">
        <v>139</v>
      </c>
      <c r="AE2" s="152" t="s">
        <v>140</v>
      </c>
      <c r="AF2" s="152" t="s">
        <v>141</v>
      </c>
      <c r="AG2" s="152" t="s">
        <v>249</v>
      </c>
      <c r="AH2" s="152" t="s">
        <v>250</v>
      </c>
      <c r="AI2" s="152" t="s">
        <v>139</v>
      </c>
      <c r="AJ2" s="152" t="s">
        <v>140</v>
      </c>
      <c r="AK2" s="152" t="s">
        <v>141</v>
      </c>
      <c r="AL2" s="152" t="s">
        <v>249</v>
      </c>
      <c r="AM2" s="152" t="s">
        <v>250</v>
      </c>
      <c r="AN2" s="152" t="s">
        <v>139</v>
      </c>
      <c r="AO2" s="152" t="s">
        <v>140</v>
      </c>
      <c r="AP2" s="152" t="s">
        <v>141</v>
      </c>
      <c r="AQ2" s="152" t="s">
        <v>249</v>
      </c>
      <c r="AR2" s="152" t="s">
        <v>250</v>
      </c>
      <c r="AS2" s="152" t="s">
        <v>139</v>
      </c>
      <c r="AT2" s="152" t="s">
        <v>140</v>
      </c>
      <c r="AU2" s="152" t="s">
        <v>141</v>
      </c>
      <c r="AV2" s="152" t="s">
        <v>249</v>
      </c>
      <c r="AW2" s="152" t="s">
        <v>250</v>
      </c>
      <c r="AX2" s="152" t="s">
        <v>139</v>
      </c>
      <c r="AY2" s="152" t="s">
        <v>140</v>
      </c>
      <c r="AZ2" s="152" t="s">
        <v>141</v>
      </c>
      <c r="BA2" s="152" t="s">
        <v>249</v>
      </c>
      <c r="BB2" s="152" t="s">
        <v>250</v>
      </c>
      <c r="BC2" s="152" t="s">
        <v>139</v>
      </c>
      <c r="BD2" s="152" t="s">
        <v>140</v>
      </c>
      <c r="BE2" s="152" t="s">
        <v>141</v>
      </c>
      <c r="BF2" s="152" t="s">
        <v>249</v>
      </c>
      <c r="BG2" s="152" t="s">
        <v>250</v>
      </c>
      <c r="BH2" s="152" t="s">
        <v>139</v>
      </c>
      <c r="BI2" s="152" t="s">
        <v>140</v>
      </c>
      <c r="BJ2" s="152" t="s">
        <v>141</v>
      </c>
      <c r="BK2" s="152" t="s">
        <v>249</v>
      </c>
      <c r="BL2" s="152" t="s">
        <v>250</v>
      </c>
      <c r="BM2" s="152" t="s">
        <v>139</v>
      </c>
      <c r="BN2" s="152" t="s">
        <v>140</v>
      </c>
      <c r="BO2" s="152" t="s">
        <v>141</v>
      </c>
      <c r="BP2" s="152" t="s">
        <v>249</v>
      </c>
      <c r="BQ2" s="152" t="s">
        <v>250</v>
      </c>
      <c r="BR2" s="152" t="s">
        <v>139</v>
      </c>
      <c r="BS2" s="152" t="s">
        <v>140</v>
      </c>
    </row>
    <row r="3" spans="1:71" s="39" customFormat="1" x14ac:dyDescent="0.25">
      <c r="A3" s="75" t="s">
        <v>267</v>
      </c>
      <c r="B3" s="59" t="s">
        <v>142</v>
      </c>
      <c r="C3" s="59"/>
      <c r="D3" s="59"/>
      <c r="E3" s="23">
        <v>37</v>
      </c>
      <c r="F3" s="59">
        <f>IF(B3="MAL",E3,IF(E3&gt;=11,E3+variables!$B$1,11))</f>
        <v>37</v>
      </c>
      <c r="G3" s="76">
        <f t="shared" ref="G3:G13" si="0">$BS3/F3</f>
        <v>1</v>
      </c>
      <c r="H3" s="156">
        <v>37</v>
      </c>
      <c r="I3" s="156">
        <f>+H3+J3</f>
        <v>37</v>
      </c>
      <c r="J3" s="156"/>
      <c r="K3" s="23">
        <v>2017</v>
      </c>
      <c r="L3" s="23">
        <v>2017</v>
      </c>
      <c r="M3" s="23"/>
      <c r="N3" s="23"/>
      <c r="O3" s="23"/>
      <c r="P3" s="156">
        <f>+H3</f>
        <v>37</v>
      </c>
      <c r="Q3" s="23"/>
      <c r="R3" s="23"/>
      <c r="S3" s="23"/>
      <c r="T3" s="23"/>
      <c r="U3" s="149">
        <f>SUM(P3:T3)</f>
        <v>37</v>
      </c>
      <c r="V3" s="23"/>
      <c r="W3" s="23"/>
      <c r="X3" s="23"/>
      <c r="Y3" s="23"/>
      <c r="Z3" s="6">
        <f t="shared" ref="Z3:Z13" si="1">SUM(U3:Y3)</f>
        <v>37</v>
      </c>
      <c r="AA3" s="23"/>
      <c r="AB3" s="23"/>
      <c r="AC3" s="23"/>
      <c r="AD3" s="23"/>
      <c r="AE3" s="6">
        <f t="shared" ref="AE3:AE13" si="2">SUM(Z3:AD3)</f>
        <v>37</v>
      </c>
      <c r="AF3" s="23"/>
      <c r="AG3" s="23"/>
      <c r="AH3" s="23"/>
      <c r="AI3" s="23"/>
      <c r="AJ3" s="6">
        <f t="shared" ref="AJ3:AJ13" si="3">SUM(AE3:AI3)</f>
        <v>37</v>
      </c>
      <c r="AK3" s="23"/>
      <c r="AL3" s="23"/>
      <c r="AM3" s="23"/>
      <c r="AN3" s="23"/>
      <c r="AO3" s="6">
        <f t="shared" ref="AO3:AO13" si="4">SUM(AJ3:AN3)</f>
        <v>37</v>
      </c>
      <c r="AP3" s="23"/>
      <c r="AQ3" s="23"/>
      <c r="AR3" s="23"/>
      <c r="AS3" s="23"/>
      <c r="AT3" s="6">
        <f t="shared" ref="AT3:AT13" si="5">SUM(AO3:AS3)</f>
        <v>37</v>
      </c>
      <c r="AU3" s="23"/>
      <c r="AV3" s="23"/>
      <c r="AW3" s="23"/>
      <c r="AX3" s="23"/>
      <c r="AY3" s="6">
        <f t="shared" ref="AY3:AY13" si="6">SUM(AT3:AX3)</f>
        <v>37</v>
      </c>
      <c r="AZ3" s="23"/>
      <c r="BA3" s="23"/>
      <c r="BB3" s="23"/>
      <c r="BC3" s="23"/>
      <c r="BD3" s="6">
        <f t="shared" ref="BD3:BD13" si="7">SUM(AY3:BC3)</f>
        <v>37</v>
      </c>
      <c r="BE3" s="23"/>
      <c r="BF3" s="23"/>
      <c r="BG3" s="23"/>
      <c r="BH3" s="23"/>
      <c r="BI3" s="6">
        <f t="shared" ref="BI3:BI13" si="8">SUM(BD3:BH3)</f>
        <v>37</v>
      </c>
      <c r="BJ3" s="23"/>
      <c r="BK3" s="23"/>
      <c r="BL3" s="23"/>
      <c r="BM3" s="23"/>
      <c r="BN3" s="6">
        <f t="shared" ref="BN3:BN13" si="9">SUM(BI3:BM3)</f>
        <v>37</v>
      </c>
      <c r="BO3" s="23"/>
      <c r="BP3" s="23"/>
      <c r="BQ3" s="23"/>
      <c r="BR3" s="23"/>
      <c r="BS3" s="6">
        <f t="shared" ref="BS3:BS13" si="10">SUM(BN3:BR3)</f>
        <v>37</v>
      </c>
    </row>
    <row r="4" spans="1:71" s="39" customFormat="1" x14ac:dyDescent="0.25">
      <c r="A4" s="6"/>
      <c r="B4" s="49" t="s">
        <v>13</v>
      </c>
      <c r="C4" s="50">
        <v>1</v>
      </c>
      <c r="D4" s="50">
        <v>9612</v>
      </c>
      <c r="E4" s="16">
        <v>103</v>
      </c>
      <c r="F4" s="6">
        <f>IF(B4="MAL",E4,IF(E4&gt;=11,E4+variables!$B$1,11))</f>
        <v>104</v>
      </c>
      <c r="G4" s="76">
        <f t="shared" si="0"/>
        <v>0.89423076923076927</v>
      </c>
      <c r="H4" s="156">
        <v>93</v>
      </c>
      <c r="I4" s="156">
        <f t="shared" ref="I4:I13" si="11">+H4+J4</f>
        <v>93</v>
      </c>
      <c r="J4" s="156"/>
      <c r="K4" s="23">
        <v>2017</v>
      </c>
      <c r="L4" s="16">
        <v>2017</v>
      </c>
      <c r="M4" s="16"/>
      <c r="N4" s="16"/>
      <c r="O4" s="16"/>
      <c r="P4" s="149">
        <f t="shared" ref="P4:P13" si="12">+H4+SUM(M4:O4)</f>
        <v>93</v>
      </c>
      <c r="Q4" s="16"/>
      <c r="R4" s="16"/>
      <c r="S4" s="16"/>
      <c r="T4" s="16"/>
      <c r="U4" s="149">
        <f t="shared" ref="U4:U13" si="13">SUM(P4:T4)</f>
        <v>93</v>
      </c>
      <c r="V4" s="16"/>
      <c r="W4" s="16"/>
      <c r="X4" s="16"/>
      <c r="Y4" s="16"/>
      <c r="Z4" s="6">
        <f t="shared" si="1"/>
        <v>93</v>
      </c>
      <c r="AA4" s="16"/>
      <c r="AB4" s="16"/>
      <c r="AC4" s="16"/>
      <c r="AD4" s="16"/>
      <c r="AE4" s="6">
        <f t="shared" si="2"/>
        <v>93</v>
      </c>
      <c r="AF4" s="16"/>
      <c r="AG4" s="16"/>
      <c r="AH4" s="16"/>
      <c r="AI4" s="16"/>
      <c r="AJ4" s="6">
        <f t="shared" si="3"/>
        <v>93</v>
      </c>
      <c r="AK4" s="16"/>
      <c r="AL4" s="16"/>
      <c r="AM4" s="16"/>
      <c r="AN4" s="16"/>
      <c r="AO4" s="6">
        <f t="shared" si="4"/>
        <v>93</v>
      </c>
      <c r="AP4" s="16"/>
      <c r="AQ4" s="16"/>
      <c r="AR4" s="16"/>
      <c r="AS4" s="16"/>
      <c r="AT4" s="6">
        <f t="shared" si="5"/>
        <v>93</v>
      </c>
      <c r="AU4" s="16"/>
      <c r="AV4" s="16"/>
      <c r="AW4" s="16"/>
      <c r="AX4" s="16"/>
      <c r="AY4" s="6">
        <f t="shared" si="6"/>
        <v>93</v>
      </c>
      <c r="AZ4" s="16"/>
      <c r="BA4" s="16"/>
      <c r="BB4" s="16"/>
      <c r="BC4" s="16"/>
      <c r="BD4" s="6">
        <f t="shared" si="7"/>
        <v>93</v>
      </c>
      <c r="BE4" s="16"/>
      <c r="BF4" s="16"/>
      <c r="BG4" s="16"/>
      <c r="BH4" s="16"/>
      <c r="BI4" s="6">
        <f t="shared" si="8"/>
        <v>93</v>
      </c>
      <c r="BJ4" s="16"/>
      <c r="BK4" s="16"/>
      <c r="BL4" s="16"/>
      <c r="BM4" s="16"/>
      <c r="BN4" s="6">
        <f t="shared" si="9"/>
        <v>93</v>
      </c>
      <c r="BO4" s="16"/>
      <c r="BP4" s="16"/>
      <c r="BQ4" s="16"/>
      <c r="BR4" s="16"/>
      <c r="BS4" s="6">
        <f t="shared" si="10"/>
        <v>93</v>
      </c>
    </row>
    <row r="5" spans="1:71" s="39" customFormat="1" x14ac:dyDescent="0.25">
      <c r="A5" s="6"/>
      <c r="B5" s="49" t="s">
        <v>125</v>
      </c>
      <c r="C5" s="50">
        <v>2</v>
      </c>
      <c r="D5" s="50">
        <v>10223</v>
      </c>
      <c r="E5" s="49">
        <v>35</v>
      </c>
      <c r="F5" s="6">
        <f>IF(B5="MAL",E5,IF(E5&gt;=11,E5+variables!$B$1,11))</f>
        <v>36</v>
      </c>
      <c r="G5" s="76">
        <f t="shared" si="0"/>
        <v>0.3611111111111111</v>
      </c>
      <c r="H5" s="156">
        <v>13</v>
      </c>
      <c r="I5" s="156">
        <f t="shared" si="11"/>
        <v>13</v>
      </c>
      <c r="J5" s="156"/>
      <c r="K5" s="23">
        <v>2017</v>
      </c>
      <c r="L5" s="16">
        <v>2017</v>
      </c>
      <c r="M5" s="16"/>
      <c r="N5" s="16"/>
      <c r="O5" s="16"/>
      <c r="P5" s="149">
        <f t="shared" si="12"/>
        <v>13</v>
      </c>
      <c r="Q5" s="49"/>
      <c r="R5" s="16"/>
      <c r="S5" s="16"/>
      <c r="T5" s="16"/>
      <c r="U5" s="149">
        <f t="shared" si="13"/>
        <v>13</v>
      </c>
      <c r="V5" s="16"/>
      <c r="W5" s="16"/>
      <c r="X5" s="16"/>
      <c r="Y5" s="16"/>
      <c r="Z5" s="6">
        <f t="shared" si="1"/>
        <v>13</v>
      </c>
      <c r="AA5" s="16"/>
      <c r="AB5" s="16"/>
      <c r="AC5" s="16"/>
      <c r="AD5" s="16"/>
      <c r="AE5" s="6">
        <f t="shared" si="2"/>
        <v>13</v>
      </c>
      <c r="AF5" s="16"/>
      <c r="AG5" s="16"/>
      <c r="AH5" s="16"/>
      <c r="AI5" s="16"/>
      <c r="AJ5" s="6">
        <f t="shared" si="3"/>
        <v>13</v>
      </c>
      <c r="AK5" s="16"/>
      <c r="AL5" s="16"/>
      <c r="AM5" s="16"/>
      <c r="AN5" s="16"/>
      <c r="AO5" s="6">
        <f t="shared" si="4"/>
        <v>13</v>
      </c>
      <c r="AP5" s="16"/>
      <c r="AQ5" s="16"/>
      <c r="AR5" s="16"/>
      <c r="AS5" s="16"/>
      <c r="AT5" s="6">
        <f t="shared" si="5"/>
        <v>13</v>
      </c>
      <c r="AU5" s="16"/>
      <c r="AV5" s="16"/>
      <c r="AW5" s="16"/>
      <c r="AX5" s="16"/>
      <c r="AY5" s="6">
        <f t="shared" si="6"/>
        <v>13</v>
      </c>
      <c r="AZ5" s="16"/>
      <c r="BA5" s="16"/>
      <c r="BB5" s="16"/>
      <c r="BC5" s="16"/>
      <c r="BD5" s="6">
        <f t="shared" si="7"/>
        <v>13</v>
      </c>
      <c r="BE5" s="16"/>
      <c r="BF5" s="16"/>
      <c r="BG5" s="16"/>
      <c r="BH5" s="16"/>
      <c r="BI5" s="6">
        <f t="shared" si="8"/>
        <v>13</v>
      </c>
      <c r="BJ5" s="16"/>
      <c r="BK5" s="16"/>
      <c r="BL5" s="16"/>
      <c r="BM5" s="16"/>
      <c r="BN5" s="6">
        <f t="shared" si="9"/>
        <v>13</v>
      </c>
      <c r="BO5" s="16"/>
      <c r="BP5" s="16"/>
      <c r="BQ5" s="16"/>
      <c r="BR5" s="16"/>
      <c r="BS5" s="6">
        <f t="shared" si="10"/>
        <v>13</v>
      </c>
    </row>
    <row r="6" spans="1:71" s="39" customFormat="1" x14ac:dyDescent="0.25">
      <c r="A6" s="6"/>
      <c r="B6" s="49" t="s">
        <v>126</v>
      </c>
      <c r="C6" s="50">
        <v>6</v>
      </c>
      <c r="D6" s="50">
        <v>9951</v>
      </c>
      <c r="E6" s="16">
        <v>50</v>
      </c>
      <c r="F6" s="6">
        <f>IF(B6="MAL",E6,IF(E6&gt;=11,E6+variables!$B$1,11))</f>
        <v>51</v>
      </c>
      <c r="G6" s="76">
        <f t="shared" si="0"/>
        <v>0.76470588235294112</v>
      </c>
      <c r="H6" s="156">
        <v>37</v>
      </c>
      <c r="I6" s="156">
        <f t="shared" si="11"/>
        <v>37</v>
      </c>
      <c r="J6" s="156"/>
      <c r="K6" s="23">
        <v>2017</v>
      </c>
      <c r="L6" s="16">
        <v>2017</v>
      </c>
      <c r="M6" s="16"/>
      <c r="N6" s="16"/>
      <c r="O6" s="16"/>
      <c r="P6" s="149">
        <f t="shared" si="12"/>
        <v>37</v>
      </c>
      <c r="Q6" s="16"/>
      <c r="R6" s="16">
        <v>2</v>
      </c>
      <c r="S6" s="16"/>
      <c r="T6" s="16"/>
      <c r="U6" s="149">
        <f t="shared" si="13"/>
        <v>39</v>
      </c>
      <c r="V6" s="16"/>
      <c r="W6" s="16"/>
      <c r="X6" s="16"/>
      <c r="Y6" s="16"/>
      <c r="Z6" s="6">
        <f t="shared" si="1"/>
        <v>39</v>
      </c>
      <c r="AA6" s="16"/>
      <c r="AB6" s="16"/>
      <c r="AC6" s="16"/>
      <c r="AD6" s="16"/>
      <c r="AE6" s="6">
        <f t="shared" si="2"/>
        <v>39</v>
      </c>
      <c r="AF6" s="16"/>
      <c r="AG6" s="16"/>
      <c r="AH6" s="16"/>
      <c r="AI6" s="16"/>
      <c r="AJ6" s="6">
        <f t="shared" si="3"/>
        <v>39</v>
      </c>
      <c r="AK6" s="16"/>
      <c r="AL6" s="16"/>
      <c r="AM6" s="16"/>
      <c r="AN6" s="16"/>
      <c r="AO6" s="6">
        <f t="shared" si="4"/>
        <v>39</v>
      </c>
      <c r="AP6" s="16"/>
      <c r="AQ6" s="16"/>
      <c r="AR6" s="16"/>
      <c r="AS6" s="16"/>
      <c r="AT6" s="6">
        <f t="shared" si="5"/>
        <v>39</v>
      </c>
      <c r="AU6" s="16"/>
      <c r="AV6" s="16"/>
      <c r="AW6" s="16"/>
      <c r="AX6" s="16"/>
      <c r="AY6" s="6">
        <f t="shared" si="6"/>
        <v>39</v>
      </c>
      <c r="AZ6" s="16"/>
      <c r="BA6" s="16"/>
      <c r="BB6" s="16"/>
      <c r="BC6" s="16"/>
      <c r="BD6" s="6">
        <f t="shared" si="7"/>
        <v>39</v>
      </c>
      <c r="BE6" s="16"/>
      <c r="BF6" s="16"/>
      <c r="BG6" s="16"/>
      <c r="BH6" s="16"/>
      <c r="BI6" s="6">
        <f t="shared" si="8"/>
        <v>39</v>
      </c>
      <c r="BJ6" s="16"/>
      <c r="BK6" s="16"/>
      <c r="BL6" s="16"/>
      <c r="BM6" s="16"/>
      <c r="BN6" s="6">
        <f t="shared" si="9"/>
        <v>39</v>
      </c>
      <c r="BO6" s="16"/>
      <c r="BP6" s="16"/>
      <c r="BQ6" s="16"/>
      <c r="BR6" s="16"/>
      <c r="BS6" s="6">
        <f t="shared" si="10"/>
        <v>39</v>
      </c>
    </row>
    <row r="7" spans="1:71" s="39" customFormat="1" x14ac:dyDescent="0.25">
      <c r="A7" s="6"/>
      <c r="B7" s="49" t="s">
        <v>237</v>
      </c>
      <c r="C7" s="50">
        <v>7</v>
      </c>
      <c r="D7" s="50">
        <v>9892</v>
      </c>
      <c r="E7" s="16">
        <v>55</v>
      </c>
      <c r="F7" s="6">
        <f>IF(B7="MAL",E7,IF(E7&gt;=11,E7+variables!$B$1,11))</f>
        <v>56</v>
      </c>
      <c r="G7" s="76">
        <f t="shared" si="0"/>
        <v>0.6607142857142857</v>
      </c>
      <c r="H7" s="156">
        <v>37</v>
      </c>
      <c r="I7" s="156">
        <f t="shared" si="11"/>
        <v>37</v>
      </c>
      <c r="J7" s="156"/>
      <c r="K7" s="23">
        <v>2017</v>
      </c>
      <c r="L7" s="16">
        <v>2017</v>
      </c>
      <c r="M7" s="16"/>
      <c r="N7" s="16"/>
      <c r="O7" s="16"/>
      <c r="P7" s="149">
        <f t="shared" si="12"/>
        <v>37</v>
      </c>
      <c r="Q7" s="16"/>
      <c r="R7" s="16"/>
      <c r="S7" s="16"/>
      <c r="T7" s="16"/>
      <c r="U7" s="149">
        <f t="shared" si="13"/>
        <v>37</v>
      </c>
      <c r="V7" s="16"/>
      <c r="W7" s="16"/>
      <c r="X7" s="16"/>
      <c r="Y7" s="16"/>
      <c r="Z7" s="6">
        <f t="shared" si="1"/>
        <v>37</v>
      </c>
      <c r="AA7" s="16"/>
      <c r="AB7" s="16"/>
      <c r="AC7" s="16"/>
      <c r="AD7" s="16"/>
      <c r="AE7" s="6">
        <f t="shared" si="2"/>
        <v>37</v>
      </c>
      <c r="AF7" s="16"/>
      <c r="AG7" s="16"/>
      <c r="AH7" s="16"/>
      <c r="AI7" s="16"/>
      <c r="AJ7" s="6">
        <f t="shared" si="3"/>
        <v>37</v>
      </c>
      <c r="AK7" s="16"/>
      <c r="AL7" s="16"/>
      <c r="AM7" s="16"/>
      <c r="AN7" s="16"/>
      <c r="AO7" s="6">
        <f t="shared" si="4"/>
        <v>37</v>
      </c>
      <c r="AP7" s="16"/>
      <c r="AQ7" s="16"/>
      <c r="AR7" s="16"/>
      <c r="AS7" s="16"/>
      <c r="AT7" s="6">
        <f t="shared" si="5"/>
        <v>37</v>
      </c>
      <c r="AU7" s="16"/>
      <c r="AV7" s="16"/>
      <c r="AW7" s="16"/>
      <c r="AX7" s="16"/>
      <c r="AY7" s="6">
        <f t="shared" si="6"/>
        <v>37</v>
      </c>
      <c r="AZ7" s="16"/>
      <c r="BA7" s="16"/>
      <c r="BB7" s="16"/>
      <c r="BC7" s="16"/>
      <c r="BD7" s="6">
        <f t="shared" si="7"/>
        <v>37</v>
      </c>
      <c r="BE7" s="16"/>
      <c r="BF7" s="16"/>
      <c r="BG7" s="16"/>
      <c r="BH7" s="16"/>
      <c r="BI7" s="6">
        <f t="shared" si="8"/>
        <v>37</v>
      </c>
      <c r="BJ7" s="16"/>
      <c r="BK7" s="16"/>
      <c r="BL7" s="16"/>
      <c r="BM7" s="16"/>
      <c r="BN7" s="6">
        <f t="shared" si="9"/>
        <v>37</v>
      </c>
      <c r="BO7" s="16"/>
      <c r="BP7" s="16"/>
      <c r="BQ7" s="16"/>
      <c r="BR7" s="16"/>
      <c r="BS7" s="6">
        <f t="shared" si="10"/>
        <v>37</v>
      </c>
    </row>
    <row r="8" spans="1:71" s="39" customFormat="1" x14ac:dyDescent="0.25">
      <c r="A8" s="6"/>
      <c r="B8" s="49" t="s">
        <v>329</v>
      </c>
      <c r="C8" s="50">
        <v>8</v>
      </c>
      <c r="D8" s="50">
        <v>10216</v>
      </c>
      <c r="E8" s="16">
        <v>19</v>
      </c>
      <c r="F8" s="6">
        <f>IF(B8="MAL",E8,IF(E8&gt;=11,E8+variables!$B$1,11))</f>
        <v>20</v>
      </c>
      <c r="G8" s="76">
        <f t="shared" si="0"/>
        <v>1.9</v>
      </c>
      <c r="H8" s="156">
        <v>38</v>
      </c>
      <c r="I8" s="156">
        <f t="shared" si="11"/>
        <v>38</v>
      </c>
      <c r="J8" s="156"/>
      <c r="K8" s="23">
        <v>2017</v>
      </c>
      <c r="L8" s="16">
        <v>2017</v>
      </c>
      <c r="M8" s="16"/>
      <c r="N8" s="16"/>
      <c r="O8" s="16"/>
      <c r="P8" s="149">
        <f t="shared" si="12"/>
        <v>38</v>
      </c>
      <c r="Q8" s="16"/>
      <c r="R8" s="16"/>
      <c r="S8" s="16"/>
      <c r="T8" s="16"/>
      <c r="U8" s="149">
        <f t="shared" si="13"/>
        <v>38</v>
      </c>
      <c r="V8" s="16"/>
      <c r="W8" s="16"/>
      <c r="X8" s="16"/>
      <c r="Y8" s="16"/>
      <c r="Z8" s="6">
        <f t="shared" si="1"/>
        <v>38</v>
      </c>
      <c r="AA8" s="16"/>
      <c r="AB8" s="16"/>
      <c r="AC8" s="16"/>
      <c r="AD8" s="16"/>
      <c r="AE8" s="6">
        <f t="shared" si="2"/>
        <v>38</v>
      </c>
      <c r="AF8" s="16"/>
      <c r="AG8" s="16"/>
      <c r="AH8" s="16"/>
      <c r="AI8" s="16"/>
      <c r="AJ8" s="6">
        <f t="shared" si="3"/>
        <v>38</v>
      </c>
      <c r="AK8" s="16"/>
      <c r="AL8" s="16"/>
      <c r="AM8" s="16"/>
      <c r="AN8" s="16"/>
      <c r="AO8" s="6">
        <f t="shared" si="4"/>
        <v>38</v>
      </c>
      <c r="AP8" s="16"/>
      <c r="AQ8" s="16"/>
      <c r="AR8" s="16"/>
      <c r="AS8" s="16"/>
      <c r="AT8" s="6">
        <f t="shared" si="5"/>
        <v>38</v>
      </c>
      <c r="AU8" s="16"/>
      <c r="AV8" s="16"/>
      <c r="AW8" s="16"/>
      <c r="AX8" s="16"/>
      <c r="AY8" s="6">
        <f t="shared" si="6"/>
        <v>38</v>
      </c>
      <c r="AZ8" s="16"/>
      <c r="BA8" s="16"/>
      <c r="BB8" s="16"/>
      <c r="BC8" s="16"/>
      <c r="BD8" s="6">
        <f t="shared" si="7"/>
        <v>38</v>
      </c>
      <c r="BE8" s="16"/>
      <c r="BF8" s="16"/>
      <c r="BG8" s="16"/>
      <c r="BH8" s="16"/>
      <c r="BI8" s="6">
        <f t="shared" si="8"/>
        <v>38</v>
      </c>
      <c r="BJ8" s="16"/>
      <c r="BK8" s="16"/>
      <c r="BL8" s="16"/>
      <c r="BM8" s="16"/>
      <c r="BN8" s="6">
        <f t="shared" si="9"/>
        <v>38</v>
      </c>
      <c r="BO8" s="16"/>
      <c r="BP8" s="16"/>
      <c r="BQ8" s="16"/>
      <c r="BR8" s="16"/>
      <c r="BS8" s="6">
        <f t="shared" si="10"/>
        <v>38</v>
      </c>
    </row>
    <row r="9" spans="1:71" s="39" customFormat="1" x14ac:dyDescent="0.25">
      <c r="A9" s="6"/>
      <c r="B9" s="49" t="s">
        <v>325</v>
      </c>
      <c r="C9" s="50">
        <v>10</v>
      </c>
      <c r="D9" s="50">
        <v>8180</v>
      </c>
      <c r="E9" s="16">
        <v>42</v>
      </c>
      <c r="F9" s="6">
        <f>IF(B9="MAL",E9,IF(E9&gt;=11,E9+variables!$B$1,11))</f>
        <v>43</v>
      </c>
      <c r="G9" s="76">
        <f t="shared" si="0"/>
        <v>0.7441860465116279</v>
      </c>
      <c r="H9" s="156">
        <v>32</v>
      </c>
      <c r="I9" s="156">
        <f t="shared" si="11"/>
        <v>32</v>
      </c>
      <c r="J9" s="156"/>
      <c r="K9" s="23">
        <v>2017</v>
      </c>
      <c r="L9" s="16">
        <v>2017</v>
      </c>
      <c r="M9" s="16"/>
      <c r="N9" s="16"/>
      <c r="O9" s="16"/>
      <c r="P9" s="149">
        <f t="shared" si="12"/>
        <v>32</v>
      </c>
      <c r="Q9" s="16"/>
      <c r="R9" s="16"/>
      <c r="S9" s="16"/>
      <c r="T9" s="16"/>
      <c r="U9" s="149">
        <f t="shared" si="13"/>
        <v>32</v>
      </c>
      <c r="V9" s="16"/>
      <c r="W9" s="16"/>
      <c r="X9" s="16"/>
      <c r="Y9" s="16"/>
      <c r="Z9" s="6">
        <f t="shared" si="1"/>
        <v>32</v>
      </c>
      <c r="AA9" s="16"/>
      <c r="AB9" s="16"/>
      <c r="AC9" s="16"/>
      <c r="AD9" s="16"/>
      <c r="AE9" s="6">
        <f t="shared" si="2"/>
        <v>32</v>
      </c>
      <c r="AF9" s="16"/>
      <c r="AG9" s="16"/>
      <c r="AH9" s="16"/>
      <c r="AI9" s="16"/>
      <c r="AJ9" s="6">
        <f t="shared" si="3"/>
        <v>32</v>
      </c>
      <c r="AK9" s="16"/>
      <c r="AL9" s="16"/>
      <c r="AM9" s="16"/>
      <c r="AN9" s="16"/>
      <c r="AO9" s="6">
        <f t="shared" si="4"/>
        <v>32</v>
      </c>
      <c r="AP9" s="16"/>
      <c r="AQ9" s="16"/>
      <c r="AR9" s="16"/>
      <c r="AS9" s="16"/>
      <c r="AT9" s="6">
        <f t="shared" si="5"/>
        <v>32</v>
      </c>
      <c r="AU9" s="16"/>
      <c r="AV9" s="16"/>
      <c r="AW9" s="16"/>
      <c r="AX9" s="16"/>
      <c r="AY9" s="6">
        <f t="shared" si="6"/>
        <v>32</v>
      </c>
      <c r="AZ9" s="16"/>
      <c r="BA9" s="16"/>
      <c r="BB9" s="16"/>
      <c r="BC9" s="16"/>
      <c r="BD9" s="6">
        <f t="shared" si="7"/>
        <v>32</v>
      </c>
      <c r="BE9" s="16"/>
      <c r="BF9" s="16"/>
      <c r="BG9" s="16"/>
      <c r="BH9" s="16"/>
      <c r="BI9" s="6">
        <f t="shared" si="8"/>
        <v>32</v>
      </c>
      <c r="BJ9" s="16"/>
      <c r="BK9" s="16"/>
      <c r="BL9" s="16"/>
      <c r="BM9" s="16"/>
      <c r="BN9" s="6">
        <f t="shared" si="9"/>
        <v>32</v>
      </c>
      <c r="BO9" s="16"/>
      <c r="BP9" s="16"/>
      <c r="BQ9" s="16"/>
      <c r="BR9" s="16"/>
      <c r="BS9" s="6">
        <f t="shared" si="10"/>
        <v>32</v>
      </c>
    </row>
    <row r="10" spans="1:71" s="39" customFormat="1" x14ac:dyDescent="0.25">
      <c r="A10" s="6"/>
      <c r="B10" s="49" t="s">
        <v>110</v>
      </c>
      <c r="C10" s="50">
        <v>11</v>
      </c>
      <c r="D10" s="50">
        <v>11447</v>
      </c>
      <c r="E10" s="16">
        <v>28</v>
      </c>
      <c r="F10" s="6">
        <f>IF(B10="MAL",E10,IF(E10&gt;=11,E10+variables!$B$1,11))</f>
        <v>29</v>
      </c>
      <c r="G10" s="76">
        <f t="shared" si="0"/>
        <v>0.62068965517241381</v>
      </c>
      <c r="H10" s="156">
        <v>15</v>
      </c>
      <c r="I10" s="156">
        <f t="shared" si="11"/>
        <v>15</v>
      </c>
      <c r="J10" s="156"/>
      <c r="K10" s="23">
        <v>2017</v>
      </c>
      <c r="L10" s="16">
        <v>2017</v>
      </c>
      <c r="M10" s="16"/>
      <c r="N10" s="16"/>
      <c r="O10" s="16"/>
      <c r="P10" s="149">
        <f t="shared" si="12"/>
        <v>15</v>
      </c>
      <c r="Q10" s="16"/>
      <c r="R10" s="16"/>
      <c r="S10" s="16"/>
      <c r="T10" s="16"/>
      <c r="U10" s="149">
        <f t="shared" si="13"/>
        <v>15</v>
      </c>
      <c r="V10" s="16"/>
      <c r="W10" s="16">
        <v>2</v>
      </c>
      <c r="X10" s="16"/>
      <c r="Y10" s="16">
        <v>1</v>
      </c>
      <c r="Z10" s="6">
        <f t="shared" si="1"/>
        <v>18</v>
      </c>
      <c r="AA10" s="16"/>
      <c r="AB10" s="16"/>
      <c r="AC10" s="16"/>
      <c r="AD10" s="16"/>
      <c r="AE10" s="6">
        <f t="shared" si="2"/>
        <v>18</v>
      </c>
      <c r="AF10" s="16"/>
      <c r="AG10" s="16"/>
      <c r="AH10" s="16"/>
      <c r="AI10" s="16"/>
      <c r="AJ10" s="6">
        <f t="shared" si="3"/>
        <v>18</v>
      </c>
      <c r="AK10" s="16"/>
      <c r="AL10" s="16"/>
      <c r="AM10" s="16"/>
      <c r="AN10" s="16"/>
      <c r="AO10" s="6">
        <f t="shared" si="4"/>
        <v>18</v>
      </c>
      <c r="AP10" s="16"/>
      <c r="AQ10" s="16"/>
      <c r="AR10" s="16"/>
      <c r="AS10" s="16"/>
      <c r="AT10" s="6">
        <f t="shared" si="5"/>
        <v>18</v>
      </c>
      <c r="AU10" s="16"/>
      <c r="AV10" s="16"/>
      <c r="AW10" s="16"/>
      <c r="AX10" s="16"/>
      <c r="AY10" s="6">
        <f t="shared" si="6"/>
        <v>18</v>
      </c>
      <c r="AZ10" s="16"/>
      <c r="BA10" s="16"/>
      <c r="BB10" s="16"/>
      <c r="BC10" s="16"/>
      <c r="BD10" s="6">
        <f t="shared" si="7"/>
        <v>18</v>
      </c>
      <c r="BE10" s="16"/>
      <c r="BF10" s="16"/>
      <c r="BG10" s="16"/>
      <c r="BH10" s="16"/>
      <c r="BI10" s="6">
        <f t="shared" si="8"/>
        <v>18</v>
      </c>
      <c r="BJ10" s="16"/>
      <c r="BK10" s="16"/>
      <c r="BL10" s="16"/>
      <c r="BM10" s="16"/>
      <c r="BN10" s="6">
        <f t="shared" si="9"/>
        <v>18</v>
      </c>
      <c r="BO10" s="16"/>
      <c r="BP10" s="16"/>
      <c r="BQ10" s="16"/>
      <c r="BR10" s="16"/>
      <c r="BS10" s="6">
        <f t="shared" si="10"/>
        <v>18</v>
      </c>
    </row>
    <row r="11" spans="1:71" s="39" customFormat="1" x14ac:dyDescent="0.25">
      <c r="A11" s="6"/>
      <c r="B11" s="49" t="s">
        <v>459</v>
      </c>
      <c r="C11" s="50">
        <v>13</v>
      </c>
      <c r="D11" s="50"/>
      <c r="E11" s="16">
        <v>19</v>
      </c>
      <c r="F11" s="6">
        <f>IF(B11="MAL",E11,IF(E11&gt;=11,E11+variables!$B$1,11))</f>
        <v>20</v>
      </c>
      <c r="G11" s="76">
        <f t="shared" si="0"/>
        <v>0.4</v>
      </c>
      <c r="H11" s="156">
        <v>6</v>
      </c>
      <c r="I11" s="156">
        <f t="shared" si="11"/>
        <v>6</v>
      </c>
      <c r="J11" s="156"/>
      <c r="K11" s="23">
        <v>2017</v>
      </c>
      <c r="L11" s="16">
        <v>2017</v>
      </c>
      <c r="M11" s="16"/>
      <c r="N11" s="16"/>
      <c r="O11" s="16"/>
      <c r="P11" s="149">
        <f t="shared" ref="P11" si="14">+H11+SUM(M11:O11)</f>
        <v>6</v>
      </c>
      <c r="Q11" s="16"/>
      <c r="R11" s="16">
        <v>2</v>
      </c>
      <c r="S11" s="16"/>
      <c r="T11" s="16"/>
      <c r="U11" s="149">
        <f t="shared" ref="U11" si="15">SUM(P11:T11)</f>
        <v>8</v>
      </c>
      <c r="V11" s="16"/>
      <c r="W11" s="16"/>
      <c r="X11" s="16"/>
      <c r="Y11" s="16"/>
      <c r="Z11" s="6">
        <f t="shared" ref="Z11" si="16">SUM(U11:Y11)</f>
        <v>8</v>
      </c>
      <c r="AA11" s="16"/>
      <c r="AB11" s="16"/>
      <c r="AC11" s="16"/>
      <c r="AD11" s="16"/>
      <c r="AE11" s="6">
        <f t="shared" ref="AE11" si="17">SUM(Z11:AD11)</f>
        <v>8</v>
      </c>
      <c r="AF11" s="16"/>
      <c r="AG11" s="16"/>
      <c r="AH11" s="16"/>
      <c r="AI11" s="16"/>
      <c r="AJ11" s="6">
        <f t="shared" ref="AJ11" si="18">SUM(AE11:AI11)</f>
        <v>8</v>
      </c>
      <c r="AK11" s="16"/>
      <c r="AL11" s="16"/>
      <c r="AM11" s="16"/>
      <c r="AN11" s="16"/>
      <c r="AO11" s="6">
        <f t="shared" ref="AO11" si="19">SUM(AJ11:AN11)</f>
        <v>8</v>
      </c>
      <c r="AP11" s="16"/>
      <c r="AQ11" s="16"/>
      <c r="AR11" s="16"/>
      <c r="AS11" s="16"/>
      <c r="AT11" s="6">
        <f t="shared" ref="AT11" si="20">SUM(AO11:AS11)</f>
        <v>8</v>
      </c>
      <c r="AU11" s="16"/>
      <c r="AV11" s="16"/>
      <c r="AW11" s="16"/>
      <c r="AX11" s="16"/>
      <c r="AY11" s="6">
        <f t="shared" ref="AY11" si="21">SUM(AT11:AX11)</f>
        <v>8</v>
      </c>
      <c r="AZ11" s="16"/>
      <c r="BA11" s="16"/>
      <c r="BB11" s="16"/>
      <c r="BC11" s="16"/>
      <c r="BD11" s="6">
        <f t="shared" ref="BD11" si="22">SUM(AY11:BC11)</f>
        <v>8</v>
      </c>
      <c r="BE11" s="16"/>
      <c r="BF11" s="16"/>
      <c r="BG11" s="16"/>
      <c r="BH11" s="16"/>
      <c r="BI11" s="6">
        <f t="shared" ref="BI11" si="23">SUM(BD11:BH11)</f>
        <v>8</v>
      </c>
      <c r="BJ11" s="16"/>
      <c r="BK11" s="16"/>
      <c r="BL11" s="16"/>
      <c r="BM11" s="16"/>
      <c r="BN11" s="6">
        <f t="shared" ref="BN11" si="24">SUM(BI11:BM11)</f>
        <v>8</v>
      </c>
      <c r="BO11" s="16"/>
      <c r="BP11" s="16"/>
      <c r="BQ11" s="16"/>
      <c r="BR11" s="16"/>
      <c r="BS11" s="6">
        <f t="shared" ref="BS11" si="25">SUM(BN11:BR11)</f>
        <v>8</v>
      </c>
    </row>
    <row r="12" spans="1:71" s="39" customFormat="1" x14ac:dyDescent="0.25">
      <c r="A12" s="6"/>
      <c r="B12" s="49" t="s">
        <v>447</v>
      </c>
      <c r="C12" s="50">
        <v>15</v>
      </c>
      <c r="D12" s="50">
        <v>2485</v>
      </c>
      <c r="E12" s="16">
        <v>50</v>
      </c>
      <c r="F12" s="6">
        <f>IF(B12="MAL",E12,IF(E12&gt;=11,E12+variables!$B$1,11))</f>
        <v>51</v>
      </c>
      <c r="G12" s="76">
        <f t="shared" si="0"/>
        <v>0.86274509803921573</v>
      </c>
      <c r="H12" s="156">
        <v>44</v>
      </c>
      <c r="I12" s="156">
        <f t="shared" si="11"/>
        <v>44</v>
      </c>
      <c r="J12" s="156"/>
      <c r="K12" s="23">
        <v>2017</v>
      </c>
      <c r="L12" s="16">
        <v>2017</v>
      </c>
      <c r="M12" s="16"/>
      <c r="N12" s="16"/>
      <c r="O12" s="16"/>
      <c r="P12" s="149">
        <f t="shared" si="12"/>
        <v>44</v>
      </c>
      <c r="Q12" s="16"/>
      <c r="R12" s="16"/>
      <c r="S12" s="16"/>
      <c r="T12" s="16"/>
      <c r="U12" s="149">
        <f t="shared" si="13"/>
        <v>44</v>
      </c>
      <c r="V12" s="16"/>
      <c r="W12" s="16"/>
      <c r="X12" s="16"/>
      <c r="Y12" s="16"/>
      <c r="Z12" s="6">
        <f t="shared" si="1"/>
        <v>44</v>
      </c>
      <c r="AA12" s="16"/>
      <c r="AB12" s="16"/>
      <c r="AC12" s="16"/>
      <c r="AD12" s="16"/>
      <c r="AE12" s="6">
        <f t="shared" si="2"/>
        <v>44</v>
      </c>
      <c r="AF12" s="16"/>
      <c r="AG12" s="16"/>
      <c r="AH12" s="16"/>
      <c r="AI12" s="16"/>
      <c r="AJ12" s="6">
        <f t="shared" si="3"/>
        <v>44</v>
      </c>
      <c r="AK12" s="16"/>
      <c r="AL12" s="16"/>
      <c r="AM12" s="16"/>
      <c r="AN12" s="16"/>
      <c r="AO12" s="6">
        <f t="shared" si="4"/>
        <v>44</v>
      </c>
      <c r="AP12" s="16"/>
      <c r="AQ12" s="16"/>
      <c r="AR12" s="16"/>
      <c r="AS12" s="16"/>
      <c r="AT12" s="6">
        <f t="shared" si="5"/>
        <v>44</v>
      </c>
      <c r="AU12" s="16"/>
      <c r="AV12" s="16"/>
      <c r="AW12" s="16"/>
      <c r="AX12" s="16"/>
      <c r="AY12" s="6">
        <f t="shared" si="6"/>
        <v>44</v>
      </c>
      <c r="AZ12" s="16"/>
      <c r="BA12" s="16"/>
      <c r="BB12" s="16"/>
      <c r="BC12" s="16"/>
      <c r="BD12" s="6">
        <f t="shared" si="7"/>
        <v>44</v>
      </c>
      <c r="BE12" s="16"/>
      <c r="BF12" s="16"/>
      <c r="BG12" s="16"/>
      <c r="BH12" s="16"/>
      <c r="BI12" s="6">
        <f t="shared" si="8"/>
        <v>44</v>
      </c>
      <c r="BJ12" s="16"/>
      <c r="BK12" s="16"/>
      <c r="BL12" s="16"/>
      <c r="BM12" s="16"/>
      <c r="BN12" s="6">
        <f t="shared" si="9"/>
        <v>44</v>
      </c>
      <c r="BO12" s="16"/>
      <c r="BP12" s="16"/>
      <c r="BQ12" s="16"/>
      <c r="BR12" s="16"/>
      <c r="BS12" s="6">
        <f t="shared" si="10"/>
        <v>44</v>
      </c>
    </row>
    <row r="13" spans="1:71" s="39" customFormat="1" x14ac:dyDescent="0.25">
      <c r="A13" s="6"/>
      <c r="B13" s="49" t="s">
        <v>354</v>
      </c>
      <c r="C13" s="50">
        <v>303</v>
      </c>
      <c r="D13" s="50">
        <v>10033</v>
      </c>
      <c r="E13" s="16">
        <v>52</v>
      </c>
      <c r="F13" s="6">
        <f>IF(B13="MAL",E13,IF(E13&gt;=11,E13+variables!$B$1,11))</f>
        <v>53</v>
      </c>
      <c r="G13" s="76">
        <f t="shared" si="0"/>
        <v>0.79245283018867929</v>
      </c>
      <c r="H13" s="156">
        <v>42</v>
      </c>
      <c r="I13" s="156">
        <f t="shared" si="11"/>
        <v>42</v>
      </c>
      <c r="J13" s="156"/>
      <c r="K13" s="23">
        <v>2017</v>
      </c>
      <c r="L13" s="16">
        <v>2017</v>
      </c>
      <c r="M13" s="16"/>
      <c r="N13" s="16"/>
      <c r="O13" s="16"/>
      <c r="P13" s="149">
        <f t="shared" si="12"/>
        <v>42</v>
      </c>
      <c r="Q13" s="16"/>
      <c r="R13" s="16"/>
      <c r="S13" s="16"/>
      <c r="T13" s="16"/>
      <c r="U13" s="149">
        <f t="shared" si="13"/>
        <v>42</v>
      </c>
      <c r="V13" s="16"/>
      <c r="W13" s="16"/>
      <c r="X13" s="16"/>
      <c r="Y13" s="16"/>
      <c r="Z13" s="6">
        <f t="shared" si="1"/>
        <v>42</v>
      </c>
      <c r="AA13" s="16"/>
      <c r="AB13" s="16"/>
      <c r="AC13" s="16"/>
      <c r="AD13" s="16"/>
      <c r="AE13" s="6">
        <f t="shared" si="2"/>
        <v>42</v>
      </c>
      <c r="AF13" s="16"/>
      <c r="AG13" s="16"/>
      <c r="AH13" s="16"/>
      <c r="AI13" s="16"/>
      <c r="AJ13" s="6">
        <f t="shared" si="3"/>
        <v>42</v>
      </c>
      <c r="AK13" s="16"/>
      <c r="AL13" s="16"/>
      <c r="AM13" s="16"/>
      <c r="AN13" s="16"/>
      <c r="AO13" s="6">
        <f t="shared" si="4"/>
        <v>42</v>
      </c>
      <c r="AP13" s="16"/>
      <c r="AQ13" s="16"/>
      <c r="AR13" s="16"/>
      <c r="AS13" s="16"/>
      <c r="AT13" s="6">
        <f t="shared" si="5"/>
        <v>42</v>
      </c>
      <c r="AU13" s="16"/>
      <c r="AV13" s="16"/>
      <c r="AW13" s="16"/>
      <c r="AX13" s="16"/>
      <c r="AY13" s="6">
        <f t="shared" si="6"/>
        <v>42</v>
      </c>
      <c r="AZ13" s="16"/>
      <c r="BA13" s="16"/>
      <c r="BB13" s="16"/>
      <c r="BC13" s="16"/>
      <c r="BD13" s="6">
        <f t="shared" si="7"/>
        <v>42</v>
      </c>
      <c r="BE13" s="16"/>
      <c r="BF13" s="16"/>
      <c r="BG13" s="16"/>
      <c r="BH13" s="16"/>
      <c r="BI13" s="6">
        <f t="shared" si="8"/>
        <v>42</v>
      </c>
      <c r="BJ13" s="16"/>
      <c r="BK13" s="16"/>
      <c r="BL13" s="16"/>
      <c r="BM13" s="16"/>
      <c r="BN13" s="6">
        <f t="shared" si="9"/>
        <v>42</v>
      </c>
      <c r="BO13" s="16"/>
      <c r="BP13" s="16"/>
      <c r="BQ13" s="16"/>
      <c r="BR13" s="16"/>
      <c r="BS13" s="6">
        <f t="shared" si="10"/>
        <v>42</v>
      </c>
    </row>
    <row r="14" spans="1:71" s="39" customForma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f>SUM(M3:M13)</f>
        <v>0</v>
      </c>
      <c r="N14" s="6">
        <f t="shared" ref="N14:O14" si="26">SUM(N3:N13)</f>
        <v>0</v>
      </c>
      <c r="O14" s="6">
        <f t="shared" si="26"/>
        <v>0</v>
      </c>
      <c r="P14" s="149">
        <f>SUM(P3:P13)</f>
        <v>394</v>
      </c>
      <c r="Q14" s="149">
        <f t="shared" ref="Q14:U14" si="27">SUM(Q3:Q13)</f>
        <v>0</v>
      </c>
      <c r="R14" s="149">
        <f t="shared" si="27"/>
        <v>4</v>
      </c>
      <c r="S14" s="149">
        <f t="shared" si="27"/>
        <v>0</v>
      </c>
      <c r="T14" s="149">
        <f t="shared" si="27"/>
        <v>0</v>
      </c>
      <c r="U14" s="149">
        <f t="shared" si="27"/>
        <v>398</v>
      </c>
      <c r="V14" s="149">
        <f t="shared" ref="V14" si="28">SUM(V3:V13)</f>
        <v>0</v>
      </c>
      <c r="W14" s="149">
        <f t="shared" ref="W14" si="29">SUM(W3:W13)</f>
        <v>2</v>
      </c>
      <c r="X14" s="149">
        <f t="shared" ref="X14" si="30">SUM(X3:X13)</f>
        <v>0</v>
      </c>
      <c r="Y14" s="149">
        <f t="shared" ref="Y14" si="31">SUM(Y3:Y13)</f>
        <v>1</v>
      </c>
      <c r="Z14" s="149">
        <f t="shared" ref="Z14" si="32">SUM(Z3:Z13)</f>
        <v>401</v>
      </c>
      <c r="AA14" s="149">
        <f t="shared" ref="AA14" si="33">SUM(AA3:AA13)</f>
        <v>0</v>
      </c>
      <c r="AB14" s="149">
        <f t="shared" ref="AB14" si="34">SUM(AB3:AB13)</f>
        <v>0</v>
      </c>
      <c r="AC14" s="149">
        <f t="shared" ref="AC14" si="35">SUM(AC3:AC13)</f>
        <v>0</v>
      </c>
      <c r="AD14" s="149">
        <f t="shared" ref="AD14" si="36">SUM(AD3:AD13)</f>
        <v>0</v>
      </c>
      <c r="AE14" s="149">
        <f t="shared" ref="AE14" si="37">SUM(AE3:AE13)</f>
        <v>401</v>
      </c>
      <c r="AF14" s="149">
        <f t="shared" ref="AF14" si="38">SUM(AF3:AF13)</f>
        <v>0</v>
      </c>
      <c r="AG14" s="149">
        <f t="shared" ref="AG14" si="39">SUM(AG3:AG13)</f>
        <v>0</v>
      </c>
      <c r="AH14" s="149">
        <f t="shared" ref="AH14" si="40">SUM(AH3:AH13)</f>
        <v>0</v>
      </c>
      <c r="AI14" s="149">
        <f t="shared" ref="AI14" si="41">SUM(AI3:AI13)</f>
        <v>0</v>
      </c>
      <c r="AJ14" s="149">
        <f t="shared" ref="AJ14" si="42">SUM(AJ3:AJ13)</f>
        <v>401</v>
      </c>
      <c r="AK14" s="149">
        <f t="shared" ref="AK14" si="43">SUM(AK3:AK13)</f>
        <v>0</v>
      </c>
      <c r="AL14" s="149">
        <f t="shared" ref="AL14" si="44">SUM(AL3:AL13)</f>
        <v>0</v>
      </c>
      <c r="AM14" s="149">
        <f t="shared" ref="AM14" si="45">SUM(AM3:AM13)</f>
        <v>0</v>
      </c>
      <c r="AN14" s="149">
        <f t="shared" ref="AN14" si="46">SUM(AN3:AN13)</f>
        <v>0</v>
      </c>
      <c r="AO14" s="149">
        <f t="shared" ref="AO14" si="47">SUM(AO3:AO13)</f>
        <v>401</v>
      </c>
      <c r="AP14" s="149">
        <f t="shared" ref="AP14" si="48">SUM(AP3:AP13)</f>
        <v>0</v>
      </c>
      <c r="AQ14" s="149">
        <f t="shared" ref="AQ14" si="49">SUM(AQ3:AQ13)</f>
        <v>0</v>
      </c>
      <c r="AR14" s="149">
        <f t="shared" ref="AR14" si="50">SUM(AR3:AR13)</f>
        <v>0</v>
      </c>
      <c r="AS14" s="149">
        <f t="shared" ref="AS14" si="51">SUM(AS3:AS13)</f>
        <v>0</v>
      </c>
      <c r="AT14" s="149">
        <f t="shared" ref="AT14" si="52">SUM(AT3:AT13)</f>
        <v>401</v>
      </c>
      <c r="AU14" s="149">
        <f t="shared" ref="AU14" si="53">SUM(AU3:AU13)</f>
        <v>0</v>
      </c>
      <c r="AV14" s="149">
        <f t="shared" ref="AV14" si="54">SUM(AV3:AV13)</f>
        <v>0</v>
      </c>
      <c r="AW14" s="149">
        <f t="shared" ref="AW14" si="55">SUM(AW3:AW13)</f>
        <v>0</v>
      </c>
      <c r="AX14" s="149">
        <f t="shared" ref="AX14" si="56">SUM(AX3:AX13)</f>
        <v>0</v>
      </c>
      <c r="AY14" s="149">
        <f t="shared" ref="AY14" si="57">SUM(AY3:AY13)</f>
        <v>401</v>
      </c>
      <c r="AZ14" s="149">
        <f t="shared" ref="AZ14" si="58">SUM(AZ3:AZ13)</f>
        <v>0</v>
      </c>
      <c r="BA14" s="149">
        <f t="shared" ref="BA14" si="59">SUM(BA3:BA13)</f>
        <v>0</v>
      </c>
      <c r="BB14" s="149">
        <f t="shared" ref="BB14" si="60">SUM(BB3:BB13)</f>
        <v>0</v>
      </c>
      <c r="BC14" s="149">
        <f t="shared" ref="BC14" si="61">SUM(BC3:BC13)</f>
        <v>0</v>
      </c>
      <c r="BD14" s="149">
        <f t="shared" ref="BD14" si="62">SUM(BD3:BD13)</f>
        <v>401</v>
      </c>
      <c r="BE14" s="149">
        <f t="shared" ref="BE14" si="63">SUM(BE3:BE13)</f>
        <v>0</v>
      </c>
      <c r="BF14" s="149">
        <f t="shared" ref="BF14" si="64">SUM(BF3:BF13)</f>
        <v>0</v>
      </c>
      <c r="BG14" s="149">
        <f t="shared" ref="BG14" si="65">SUM(BG3:BG13)</f>
        <v>0</v>
      </c>
      <c r="BH14" s="149">
        <f t="shared" ref="BH14" si="66">SUM(BH3:BH13)</f>
        <v>0</v>
      </c>
      <c r="BI14" s="149">
        <f t="shared" ref="BI14" si="67">SUM(BI3:BI13)</f>
        <v>401</v>
      </c>
      <c r="BJ14" s="149">
        <f t="shared" ref="BJ14" si="68">SUM(BJ3:BJ13)</f>
        <v>0</v>
      </c>
      <c r="BK14" s="149">
        <f t="shared" ref="BK14" si="69">SUM(BK3:BK13)</f>
        <v>0</v>
      </c>
      <c r="BL14" s="149">
        <f t="shared" ref="BL14" si="70">SUM(BL3:BL13)</f>
        <v>0</v>
      </c>
      <c r="BM14" s="149">
        <f t="shared" ref="BM14" si="71">SUM(BM3:BM13)</f>
        <v>0</v>
      </c>
      <c r="BN14" s="149">
        <f t="shared" ref="BN14" si="72">SUM(BN3:BN13)</f>
        <v>401</v>
      </c>
      <c r="BO14" s="149">
        <f t="shared" ref="BO14" si="73">SUM(BO3:BO13)</f>
        <v>0</v>
      </c>
      <c r="BP14" s="149">
        <f t="shared" ref="BP14" si="74">SUM(BP3:BP13)</f>
        <v>0</v>
      </c>
      <c r="BQ14" s="149">
        <f t="shared" ref="BQ14" si="75">SUM(BQ3:BQ13)</f>
        <v>0</v>
      </c>
      <c r="BR14" s="149">
        <f t="shared" ref="BR14" si="76">SUM(BR3:BR13)</f>
        <v>0</v>
      </c>
      <c r="BS14" s="149">
        <f t="shared" ref="BS14" si="77">SUM(BS3:BS13)</f>
        <v>401</v>
      </c>
    </row>
    <row r="15" spans="1:71" s="39" customFormat="1" x14ac:dyDescent="0.25">
      <c r="A15" s="6"/>
      <c r="B15" s="6" t="s">
        <v>299</v>
      </c>
      <c r="C15" s="6">
        <f>COUNT(C4:C13)</f>
        <v>10</v>
      </c>
      <c r="D15" s="6"/>
      <c r="E15" s="6">
        <f>SUM(E3:E13)</f>
        <v>490</v>
      </c>
      <c r="F15" s="6">
        <f>SUM(F3:F13)</f>
        <v>500</v>
      </c>
      <c r="G15" s="38">
        <f>$BS14/F15</f>
        <v>0.80200000000000005</v>
      </c>
      <c r="H15" s="149">
        <f>SUM(H3:H13)</f>
        <v>394</v>
      </c>
      <c r="I15" s="149">
        <f t="shared" ref="I15:J15" si="78">SUM(I3:I13)</f>
        <v>394</v>
      </c>
      <c r="J15" s="149">
        <f t="shared" si="78"/>
        <v>0</v>
      </c>
      <c r="K15" s="6"/>
      <c r="L15" s="6"/>
      <c r="M15" s="6">
        <f>SUM(M3:M13)</f>
        <v>0</v>
      </c>
      <c r="N15" s="6">
        <f t="shared" ref="N15:O15" si="79">SUM(N3:N13)</f>
        <v>0</v>
      </c>
      <c r="O15" s="6">
        <f t="shared" si="79"/>
        <v>0</v>
      </c>
      <c r="P15" s="38">
        <f>P14/F15</f>
        <v>0.78800000000000003</v>
      </c>
      <c r="Q15" s="149">
        <f>+L14+Q14</f>
        <v>0</v>
      </c>
      <c r="R15" s="6">
        <f>M14+R14</f>
        <v>4</v>
      </c>
      <c r="S15" s="6">
        <f>N14+S14</f>
        <v>0</v>
      </c>
      <c r="T15" s="6">
        <f>O14+T14</f>
        <v>0</v>
      </c>
      <c r="U15" s="38">
        <f>U14/F15</f>
        <v>0.79600000000000004</v>
      </c>
      <c r="V15" s="149">
        <f>+Q15+V14</f>
        <v>0</v>
      </c>
      <c r="W15" s="6">
        <f>R15+W14</f>
        <v>6</v>
      </c>
      <c r="X15" s="6">
        <f>S15+X14</f>
        <v>0</v>
      </c>
      <c r="Y15" s="6">
        <f>T15+Y14</f>
        <v>1</v>
      </c>
      <c r="Z15" s="38">
        <f>Z14/F15</f>
        <v>0.80200000000000005</v>
      </c>
      <c r="AA15" s="149">
        <f>+V15+AA14</f>
        <v>0</v>
      </c>
      <c r="AB15" s="6">
        <f>W15+AB14</f>
        <v>6</v>
      </c>
      <c r="AC15" s="6">
        <f>X15+AC14</f>
        <v>0</v>
      </c>
      <c r="AD15" s="6">
        <f>Y15+AD14</f>
        <v>1</v>
      </c>
      <c r="AE15" s="38">
        <f>AE14/F15</f>
        <v>0.80200000000000005</v>
      </c>
      <c r="AF15" s="149">
        <f>+AA15+AF14</f>
        <v>0</v>
      </c>
      <c r="AG15" s="6">
        <f>AB15+AG14</f>
        <v>6</v>
      </c>
      <c r="AH15" s="6">
        <f>AC15+AH14</f>
        <v>0</v>
      </c>
      <c r="AI15" s="6">
        <f>AD15+AI14</f>
        <v>1</v>
      </c>
      <c r="AJ15" s="38">
        <f>AJ14/F15</f>
        <v>0.80200000000000005</v>
      </c>
      <c r="AK15" s="149">
        <f>+AF15+AK14</f>
        <v>0</v>
      </c>
      <c r="AL15" s="6">
        <f>AG15+AL14</f>
        <v>6</v>
      </c>
      <c r="AM15" s="6">
        <f>AH15+AM14</f>
        <v>0</v>
      </c>
      <c r="AN15" s="6">
        <f>AI15+AN14</f>
        <v>1</v>
      </c>
      <c r="AO15" s="38">
        <f>AO14/F15</f>
        <v>0.80200000000000005</v>
      </c>
      <c r="AP15" s="149">
        <f>+AK15+AP14</f>
        <v>0</v>
      </c>
      <c r="AQ15" s="6">
        <f>AL15+AQ14</f>
        <v>6</v>
      </c>
      <c r="AR15" s="6">
        <f>AM15+AR14</f>
        <v>0</v>
      </c>
      <c r="AS15" s="6">
        <f>AN15+AS14</f>
        <v>1</v>
      </c>
      <c r="AT15" s="38">
        <f>AT14/F15</f>
        <v>0.80200000000000005</v>
      </c>
      <c r="AU15" s="149">
        <f>+AP15+AU14</f>
        <v>0</v>
      </c>
      <c r="AV15" s="6">
        <f>AQ15+AV14</f>
        <v>6</v>
      </c>
      <c r="AW15" s="6">
        <f>AR15+AW14</f>
        <v>0</v>
      </c>
      <c r="AX15" s="6">
        <f>AS15+AX14</f>
        <v>1</v>
      </c>
      <c r="AY15" s="38">
        <f>AY14/F15</f>
        <v>0.80200000000000005</v>
      </c>
      <c r="AZ15" s="149">
        <f>+AU15+AZ14</f>
        <v>0</v>
      </c>
      <c r="BA15" s="6">
        <f>AV15+BA14</f>
        <v>6</v>
      </c>
      <c r="BB15" s="6">
        <f>AW15+BB14</f>
        <v>0</v>
      </c>
      <c r="BC15" s="6">
        <f>AX15+BC14</f>
        <v>1</v>
      </c>
      <c r="BD15" s="38">
        <f>BD14/F15</f>
        <v>0.80200000000000005</v>
      </c>
      <c r="BE15" s="149">
        <f>+AZ15+BE14</f>
        <v>0</v>
      </c>
      <c r="BF15" s="6">
        <f>BA15+BF14</f>
        <v>6</v>
      </c>
      <c r="BG15" s="6">
        <f>BB15+BG14</f>
        <v>0</v>
      </c>
      <c r="BH15" s="6">
        <f>BC15+BH14</f>
        <v>1</v>
      </c>
      <c r="BI15" s="38">
        <f>BI14/F15</f>
        <v>0.80200000000000005</v>
      </c>
      <c r="BJ15" s="149">
        <f>+BE15+BJ14</f>
        <v>0</v>
      </c>
      <c r="BK15" s="6">
        <f>BF15+BK14</f>
        <v>6</v>
      </c>
      <c r="BL15" s="6">
        <f>BG15+BL14</f>
        <v>0</v>
      </c>
      <c r="BM15" s="6">
        <f>BH15+BM14</f>
        <v>1</v>
      </c>
      <c r="BN15" s="38">
        <f>BN14/F15</f>
        <v>0.80200000000000005</v>
      </c>
      <c r="BO15" s="149">
        <f>+BJ15+BO14</f>
        <v>0</v>
      </c>
      <c r="BP15" s="6">
        <f>BK15+BP14</f>
        <v>6</v>
      </c>
      <c r="BQ15" s="6">
        <f>BL15+BQ14</f>
        <v>0</v>
      </c>
      <c r="BR15" s="6">
        <f>BM15+BR14</f>
        <v>1</v>
      </c>
      <c r="BS15" s="38">
        <f>BS14/F15</f>
        <v>0.80200000000000005</v>
      </c>
    </row>
    <row r="16" spans="1:71" s="39" customFormat="1" x14ac:dyDescent="0.25"/>
    <row r="17" spans="1:71" s="39" customFormat="1" x14ac:dyDescent="0.25">
      <c r="A17" s="37" t="s">
        <v>330</v>
      </c>
      <c r="B17" s="6" t="s">
        <v>142</v>
      </c>
      <c r="C17" s="6"/>
      <c r="D17" s="6"/>
      <c r="E17" s="45">
        <v>56</v>
      </c>
      <c r="F17" s="6">
        <f>IF(B17="MAL",E17,IF(E17&gt;=11,E17+variables!$B$1,11))</f>
        <v>56</v>
      </c>
      <c r="G17" s="38">
        <f t="shared" ref="G17:G33" si="80">$BS17/F17</f>
        <v>0.9821428571428571</v>
      </c>
      <c r="H17" s="16">
        <v>55</v>
      </c>
      <c r="I17" s="149">
        <f t="shared" ref="I17:I33" si="81">H17+J17</f>
        <v>55</v>
      </c>
      <c r="J17" s="16">
        <v>0</v>
      </c>
      <c r="K17" s="16">
        <v>2017</v>
      </c>
      <c r="L17" s="16">
        <v>2017</v>
      </c>
      <c r="M17" s="16"/>
      <c r="N17" s="16"/>
      <c r="O17" s="16"/>
      <c r="P17" s="149">
        <f>+H17</f>
        <v>55</v>
      </c>
      <c r="Q17" s="16"/>
      <c r="R17" s="16"/>
      <c r="S17" s="16"/>
      <c r="T17" s="16"/>
      <c r="U17" s="149">
        <f>SUM(P17:T17)</f>
        <v>55</v>
      </c>
      <c r="V17" s="16"/>
      <c r="W17" s="16"/>
      <c r="X17" s="16"/>
      <c r="Y17" s="16"/>
      <c r="Z17" s="6">
        <f t="shared" ref="Z17:Z33" si="82">SUM(U17:Y17)</f>
        <v>55</v>
      </c>
      <c r="AA17" s="16"/>
      <c r="AB17" s="16"/>
      <c r="AC17" s="16"/>
      <c r="AD17" s="16"/>
      <c r="AE17" s="6">
        <f t="shared" ref="AE17:AE33" si="83">SUM(Z17:AD17)</f>
        <v>55</v>
      </c>
      <c r="AF17" s="16"/>
      <c r="AG17" s="16"/>
      <c r="AH17" s="16"/>
      <c r="AI17" s="16"/>
      <c r="AJ17" s="6">
        <f t="shared" ref="AJ17:AJ33" si="84">SUM(AE17:AI17)</f>
        <v>55</v>
      </c>
      <c r="AK17" s="16"/>
      <c r="AL17" s="16"/>
      <c r="AM17" s="16"/>
      <c r="AN17" s="16"/>
      <c r="AO17" s="6">
        <f t="shared" ref="AO17:AO33" si="85">SUM(AJ17:AN17)</f>
        <v>55</v>
      </c>
      <c r="AP17" s="16"/>
      <c r="AQ17" s="16"/>
      <c r="AR17" s="16"/>
      <c r="AS17" s="16"/>
      <c r="AT17" s="6">
        <f t="shared" ref="AT17:AT33" si="86">SUM(AO17:AS17)</f>
        <v>55</v>
      </c>
      <c r="AU17" s="16"/>
      <c r="AV17" s="16"/>
      <c r="AW17" s="16"/>
      <c r="AX17" s="16"/>
      <c r="AY17" s="6">
        <f t="shared" ref="AY17:AY33" si="87">SUM(AT17:AX17)</f>
        <v>55</v>
      </c>
      <c r="AZ17" s="16"/>
      <c r="BA17" s="16"/>
      <c r="BB17" s="16"/>
      <c r="BC17" s="16"/>
      <c r="BD17" s="6">
        <f t="shared" ref="BD17:BD18" si="88">SUM(AY17:BC17)</f>
        <v>55</v>
      </c>
      <c r="BE17" s="16"/>
      <c r="BF17" s="16"/>
      <c r="BG17" s="16"/>
      <c r="BH17" s="16"/>
      <c r="BI17" s="6">
        <f t="shared" ref="BI17:BI33" si="89">SUM(BD17:BH17)</f>
        <v>55</v>
      </c>
      <c r="BJ17" s="16"/>
      <c r="BK17" s="16"/>
      <c r="BL17" s="16"/>
      <c r="BM17" s="16"/>
      <c r="BN17" s="6">
        <f t="shared" ref="BN17:BN33" si="90">SUM(BI17:BM17)</f>
        <v>55</v>
      </c>
      <c r="BO17" s="16"/>
      <c r="BP17" s="16"/>
      <c r="BQ17" s="16"/>
      <c r="BR17" s="16"/>
      <c r="BS17" s="6">
        <f t="shared" ref="BS17:BS33" si="91">SUM(BN17:BR17)</f>
        <v>55</v>
      </c>
    </row>
    <row r="18" spans="1:71" s="39" customFormat="1" x14ac:dyDescent="0.25">
      <c r="A18" s="6"/>
      <c r="B18" s="49" t="s">
        <v>296</v>
      </c>
      <c r="C18" s="50">
        <v>8</v>
      </c>
      <c r="D18" s="50">
        <v>974</v>
      </c>
      <c r="E18" s="45">
        <v>29</v>
      </c>
      <c r="F18" s="6">
        <f>IF(B18="MAL",E18,IF(E18&gt;=11,E18+variables!$B$1,11))</f>
        <v>30</v>
      </c>
      <c r="G18" s="38">
        <f t="shared" si="80"/>
        <v>0.4</v>
      </c>
      <c r="H18" s="16">
        <v>12</v>
      </c>
      <c r="I18" s="149">
        <f t="shared" si="81"/>
        <v>12</v>
      </c>
      <c r="J18" s="16">
        <f t="shared" ref="J18:J33" si="92">Q18+V18+AA18+AF18+AK18+AP18+AU18+AZ18+BE18+BJ18+BO18</f>
        <v>0</v>
      </c>
      <c r="K18" s="16">
        <v>2017</v>
      </c>
      <c r="L18" s="16">
        <v>2016</v>
      </c>
      <c r="M18" s="16"/>
      <c r="N18" s="16"/>
      <c r="O18" s="16"/>
      <c r="P18" s="149">
        <f t="shared" ref="P18:P26" si="93">+H18+SUM(M18:O18)</f>
        <v>12</v>
      </c>
      <c r="Q18" s="16"/>
      <c r="R18" s="16"/>
      <c r="S18" s="16"/>
      <c r="T18" s="16"/>
      <c r="U18" s="149">
        <f>SUM(P18:T18)</f>
        <v>12</v>
      </c>
      <c r="V18" s="16"/>
      <c r="W18" s="16"/>
      <c r="X18" s="16"/>
      <c r="Y18" s="16"/>
      <c r="Z18" s="6">
        <f t="shared" si="82"/>
        <v>12</v>
      </c>
      <c r="AA18" s="16"/>
      <c r="AB18" s="16"/>
      <c r="AC18" s="16"/>
      <c r="AD18" s="16"/>
      <c r="AE18" s="6">
        <f t="shared" si="83"/>
        <v>12</v>
      </c>
      <c r="AF18" s="16"/>
      <c r="AG18" s="16"/>
      <c r="AH18" s="16"/>
      <c r="AI18" s="16"/>
      <c r="AJ18" s="6">
        <f t="shared" si="84"/>
        <v>12</v>
      </c>
      <c r="AK18" s="16"/>
      <c r="AL18" s="16"/>
      <c r="AM18" s="16"/>
      <c r="AN18" s="16"/>
      <c r="AO18" s="6">
        <f t="shared" si="85"/>
        <v>12</v>
      </c>
      <c r="AP18" s="16"/>
      <c r="AQ18" s="16"/>
      <c r="AR18" s="16"/>
      <c r="AS18" s="16"/>
      <c r="AT18" s="6">
        <f t="shared" si="86"/>
        <v>12</v>
      </c>
      <c r="AU18" s="16"/>
      <c r="AV18" s="16"/>
      <c r="AW18" s="16"/>
      <c r="AX18" s="16"/>
      <c r="AY18" s="6">
        <f t="shared" si="87"/>
        <v>12</v>
      </c>
      <c r="AZ18" s="16"/>
      <c r="BA18" s="16"/>
      <c r="BB18" s="16"/>
      <c r="BC18" s="16"/>
      <c r="BD18" s="6">
        <f t="shared" si="88"/>
        <v>12</v>
      </c>
      <c r="BE18" s="16"/>
      <c r="BF18" s="16"/>
      <c r="BG18" s="16"/>
      <c r="BH18" s="16"/>
      <c r="BI18" s="6">
        <f t="shared" si="89"/>
        <v>12</v>
      </c>
      <c r="BJ18" s="16"/>
      <c r="BK18" s="16"/>
      <c r="BL18" s="16"/>
      <c r="BM18" s="16"/>
      <c r="BN18" s="6">
        <f t="shared" si="90"/>
        <v>12</v>
      </c>
      <c r="BO18" s="16"/>
      <c r="BP18" s="16"/>
      <c r="BQ18" s="16"/>
      <c r="BR18" s="16"/>
      <c r="BS18" s="6">
        <f t="shared" si="91"/>
        <v>12</v>
      </c>
    </row>
    <row r="19" spans="1:71" s="39" customFormat="1" x14ac:dyDescent="0.25">
      <c r="A19" s="6"/>
      <c r="B19" s="74" t="s">
        <v>37</v>
      </c>
      <c r="C19" s="50">
        <v>13</v>
      </c>
      <c r="D19" s="50">
        <v>739</v>
      </c>
      <c r="E19" s="45">
        <v>15</v>
      </c>
      <c r="F19" s="6">
        <f>IF(B19="MAL",E19,IF(E19&gt;=11,E19+variables!$B$1,11))</f>
        <v>16</v>
      </c>
      <c r="G19" s="38">
        <f t="shared" si="80"/>
        <v>0.4375</v>
      </c>
      <c r="H19" s="16">
        <v>7</v>
      </c>
      <c r="I19" s="149">
        <f t="shared" si="81"/>
        <v>7</v>
      </c>
      <c r="J19" s="16">
        <f t="shared" si="92"/>
        <v>0</v>
      </c>
      <c r="K19" s="16">
        <v>2017</v>
      </c>
      <c r="L19" s="16">
        <v>2017</v>
      </c>
      <c r="M19" s="16"/>
      <c r="N19" s="16"/>
      <c r="O19" s="16"/>
      <c r="P19" s="149">
        <f t="shared" si="93"/>
        <v>7</v>
      </c>
      <c r="Q19" s="16"/>
      <c r="R19" s="16"/>
      <c r="S19" s="16"/>
      <c r="T19" s="16"/>
      <c r="U19" s="149">
        <f t="shared" ref="U19:U33" si="94">SUM(P19:T19)</f>
        <v>7</v>
      </c>
      <c r="V19" s="16"/>
      <c r="W19" s="16"/>
      <c r="X19" s="16"/>
      <c r="Y19" s="16"/>
      <c r="Z19" s="6">
        <f t="shared" si="82"/>
        <v>7</v>
      </c>
      <c r="AA19" s="16"/>
      <c r="AB19" s="16"/>
      <c r="AC19" s="16"/>
      <c r="AD19" s="16"/>
      <c r="AE19" s="6">
        <f t="shared" si="83"/>
        <v>7</v>
      </c>
      <c r="AF19" s="16"/>
      <c r="AG19" s="16"/>
      <c r="AH19" s="16"/>
      <c r="AI19" s="16"/>
      <c r="AJ19" s="6">
        <f t="shared" si="84"/>
        <v>7</v>
      </c>
      <c r="AK19" s="16"/>
      <c r="AL19" s="16"/>
      <c r="AM19" s="16"/>
      <c r="AN19" s="16"/>
      <c r="AO19" s="6">
        <f t="shared" si="85"/>
        <v>7</v>
      </c>
      <c r="AP19" s="16"/>
      <c r="AQ19" s="16"/>
      <c r="AR19" s="16"/>
      <c r="AS19" s="16"/>
      <c r="AT19" s="6">
        <f t="shared" si="86"/>
        <v>7</v>
      </c>
      <c r="AU19" s="16"/>
      <c r="AV19" s="16"/>
      <c r="AW19" s="16"/>
      <c r="AX19" s="16"/>
      <c r="AY19" s="6">
        <f t="shared" si="87"/>
        <v>7</v>
      </c>
      <c r="AZ19" s="16"/>
      <c r="BA19" s="16"/>
      <c r="BB19" s="16"/>
      <c r="BC19" s="16"/>
      <c r="BD19" s="6">
        <f t="shared" ref="BD19:BD31" si="95">SUM(AY19:BC19)</f>
        <v>7</v>
      </c>
      <c r="BE19" s="16"/>
      <c r="BF19" s="16"/>
      <c r="BG19" s="16"/>
      <c r="BH19" s="16"/>
      <c r="BI19" s="6">
        <f t="shared" si="89"/>
        <v>7</v>
      </c>
      <c r="BJ19" s="16"/>
      <c r="BK19" s="16"/>
      <c r="BL19" s="16"/>
      <c r="BM19" s="16"/>
      <c r="BN19" s="6">
        <f t="shared" si="90"/>
        <v>7</v>
      </c>
      <c r="BO19" s="16"/>
      <c r="BP19" s="16"/>
      <c r="BQ19" s="16"/>
      <c r="BR19" s="16"/>
      <c r="BS19" s="6">
        <f t="shared" si="91"/>
        <v>7</v>
      </c>
    </row>
    <row r="20" spans="1:71" s="39" customFormat="1" x14ac:dyDescent="0.25">
      <c r="A20" s="6"/>
      <c r="B20" s="49" t="s">
        <v>49</v>
      </c>
      <c r="C20" s="50">
        <v>18</v>
      </c>
      <c r="D20" s="50">
        <v>3</v>
      </c>
      <c r="E20" s="45">
        <v>21</v>
      </c>
      <c r="F20" s="6">
        <f>IF(B20="MAL",E20,IF(E20&gt;=11,E20+variables!$B$1,11))</f>
        <v>22</v>
      </c>
      <c r="G20" s="38">
        <f t="shared" si="80"/>
        <v>0.22727272727272727</v>
      </c>
      <c r="H20" s="16">
        <v>5</v>
      </c>
      <c r="I20" s="149">
        <f t="shared" si="81"/>
        <v>5</v>
      </c>
      <c r="J20" s="16">
        <f t="shared" si="92"/>
        <v>0</v>
      </c>
      <c r="K20" s="16">
        <v>2017</v>
      </c>
      <c r="L20" s="16">
        <v>2017</v>
      </c>
      <c r="M20" s="16"/>
      <c r="N20" s="16"/>
      <c r="O20" s="16"/>
      <c r="P20" s="149">
        <f t="shared" si="93"/>
        <v>5</v>
      </c>
      <c r="Q20" s="16"/>
      <c r="R20" s="16"/>
      <c r="S20" s="16"/>
      <c r="T20" s="16"/>
      <c r="U20" s="149">
        <f t="shared" si="94"/>
        <v>5</v>
      </c>
      <c r="V20" s="16"/>
      <c r="W20" s="16"/>
      <c r="X20" s="16"/>
      <c r="Y20" s="16"/>
      <c r="Z20" s="6">
        <f t="shared" si="82"/>
        <v>5</v>
      </c>
      <c r="AA20" s="16"/>
      <c r="AB20" s="16"/>
      <c r="AC20" s="16"/>
      <c r="AD20" s="16"/>
      <c r="AE20" s="6">
        <f t="shared" si="83"/>
        <v>5</v>
      </c>
      <c r="AF20" s="16"/>
      <c r="AG20" s="16"/>
      <c r="AH20" s="16"/>
      <c r="AI20" s="16"/>
      <c r="AJ20" s="6">
        <f t="shared" si="84"/>
        <v>5</v>
      </c>
      <c r="AK20" s="16"/>
      <c r="AL20" s="16"/>
      <c r="AM20" s="16"/>
      <c r="AN20" s="16"/>
      <c r="AO20" s="6">
        <f t="shared" si="85"/>
        <v>5</v>
      </c>
      <c r="AP20" s="16"/>
      <c r="AQ20" s="16"/>
      <c r="AR20" s="16"/>
      <c r="AS20" s="16"/>
      <c r="AT20" s="6">
        <f t="shared" si="86"/>
        <v>5</v>
      </c>
      <c r="AU20" s="16"/>
      <c r="AV20" s="16"/>
      <c r="AW20" s="16"/>
      <c r="AX20" s="16"/>
      <c r="AY20" s="6">
        <f t="shared" si="87"/>
        <v>5</v>
      </c>
      <c r="AZ20" s="16"/>
      <c r="BA20" s="16"/>
      <c r="BB20" s="16"/>
      <c r="BC20" s="16"/>
      <c r="BD20" s="6">
        <f t="shared" si="95"/>
        <v>5</v>
      </c>
      <c r="BE20" s="16"/>
      <c r="BF20" s="16"/>
      <c r="BG20" s="16"/>
      <c r="BH20" s="16"/>
      <c r="BI20" s="6">
        <f t="shared" si="89"/>
        <v>5</v>
      </c>
      <c r="BJ20" s="16"/>
      <c r="BK20" s="16"/>
      <c r="BL20" s="16"/>
      <c r="BM20" s="16"/>
      <c r="BN20" s="6">
        <f t="shared" si="90"/>
        <v>5</v>
      </c>
      <c r="BO20" s="16"/>
      <c r="BP20" s="16"/>
      <c r="BQ20" s="16"/>
      <c r="BR20" s="16"/>
      <c r="BS20" s="6">
        <f t="shared" si="91"/>
        <v>5</v>
      </c>
    </row>
    <row r="21" spans="1:71" s="39" customFormat="1" x14ac:dyDescent="0.25">
      <c r="A21" s="6"/>
      <c r="B21" s="49" t="s">
        <v>50</v>
      </c>
      <c r="C21" s="50">
        <v>29</v>
      </c>
      <c r="D21" s="50">
        <v>2754</v>
      </c>
      <c r="E21" s="45">
        <v>58</v>
      </c>
      <c r="F21" s="6">
        <f>IF(B21="MAL",E21,IF(E21&gt;=11,E21+variables!$B$1,11))</f>
        <v>59</v>
      </c>
      <c r="G21" s="38">
        <f t="shared" si="80"/>
        <v>0.40677966101694918</v>
      </c>
      <c r="H21" s="16">
        <v>24</v>
      </c>
      <c r="I21" s="149">
        <f t="shared" si="81"/>
        <v>24</v>
      </c>
      <c r="J21" s="16">
        <f t="shared" si="92"/>
        <v>0</v>
      </c>
      <c r="K21" s="16">
        <v>2017</v>
      </c>
      <c r="L21" s="16">
        <v>2017</v>
      </c>
      <c r="M21" s="16"/>
      <c r="N21" s="16"/>
      <c r="O21" s="16"/>
      <c r="P21" s="149">
        <f t="shared" si="93"/>
        <v>24</v>
      </c>
      <c r="Q21" s="16"/>
      <c r="R21" s="16"/>
      <c r="S21" s="16"/>
      <c r="T21" s="16"/>
      <c r="U21" s="149">
        <f t="shared" si="94"/>
        <v>24</v>
      </c>
      <c r="V21" s="16"/>
      <c r="W21" s="16"/>
      <c r="X21" s="16"/>
      <c r="Y21" s="16"/>
      <c r="Z21" s="6">
        <f t="shared" si="82"/>
        <v>24</v>
      </c>
      <c r="AA21" s="16"/>
      <c r="AB21" s="16"/>
      <c r="AC21" s="16"/>
      <c r="AD21" s="16"/>
      <c r="AE21" s="6">
        <f t="shared" si="83"/>
        <v>24</v>
      </c>
      <c r="AF21" s="16"/>
      <c r="AG21" s="16"/>
      <c r="AH21" s="16"/>
      <c r="AI21" s="16"/>
      <c r="AJ21" s="6">
        <f t="shared" si="84"/>
        <v>24</v>
      </c>
      <c r="AK21" s="16"/>
      <c r="AL21" s="16"/>
      <c r="AM21" s="16"/>
      <c r="AN21" s="16"/>
      <c r="AO21" s="6">
        <f t="shared" si="85"/>
        <v>24</v>
      </c>
      <c r="AP21" s="16"/>
      <c r="AQ21" s="16"/>
      <c r="AR21" s="16"/>
      <c r="AS21" s="16"/>
      <c r="AT21" s="6">
        <f t="shared" si="86"/>
        <v>24</v>
      </c>
      <c r="AU21" s="16"/>
      <c r="AV21" s="16"/>
      <c r="AW21" s="16"/>
      <c r="AX21" s="16"/>
      <c r="AY21" s="6">
        <f t="shared" si="87"/>
        <v>24</v>
      </c>
      <c r="AZ21" s="16"/>
      <c r="BA21" s="16"/>
      <c r="BB21" s="16"/>
      <c r="BC21" s="16"/>
      <c r="BD21" s="6">
        <f t="shared" si="95"/>
        <v>24</v>
      </c>
      <c r="BE21" s="16"/>
      <c r="BF21" s="16"/>
      <c r="BG21" s="16"/>
      <c r="BH21" s="16"/>
      <c r="BI21" s="6">
        <f t="shared" si="89"/>
        <v>24</v>
      </c>
      <c r="BJ21" s="16"/>
      <c r="BK21" s="16"/>
      <c r="BL21" s="16"/>
      <c r="BM21" s="16"/>
      <c r="BN21" s="6">
        <f t="shared" si="90"/>
        <v>24</v>
      </c>
      <c r="BO21" s="16"/>
      <c r="BP21" s="16"/>
      <c r="BQ21" s="16"/>
      <c r="BR21" s="16"/>
      <c r="BS21" s="6">
        <f t="shared" si="91"/>
        <v>24</v>
      </c>
    </row>
    <row r="22" spans="1:71" s="39" customFormat="1" x14ac:dyDescent="0.25">
      <c r="A22" s="6"/>
      <c r="B22" s="49" t="s">
        <v>458</v>
      </c>
      <c r="C22" s="50">
        <v>33</v>
      </c>
      <c r="D22" s="50"/>
      <c r="E22" s="45">
        <v>26</v>
      </c>
      <c r="F22" s="6">
        <f>IF(B22="MAL",E22,IF(E22&gt;=11,E22+variables!$B$1,11))</f>
        <v>27</v>
      </c>
      <c r="G22" s="38">
        <f t="shared" si="80"/>
        <v>0.18518518518518517</v>
      </c>
      <c r="H22" s="16">
        <v>5</v>
      </c>
      <c r="I22" s="149">
        <f t="shared" si="81"/>
        <v>5</v>
      </c>
      <c r="J22" s="16">
        <f t="shared" si="92"/>
        <v>0</v>
      </c>
      <c r="K22" s="16">
        <v>2017</v>
      </c>
      <c r="L22" s="16">
        <v>2017</v>
      </c>
      <c r="M22" s="16"/>
      <c r="N22" s="16"/>
      <c r="O22" s="16"/>
      <c r="P22" s="149">
        <f t="shared" si="93"/>
        <v>5</v>
      </c>
      <c r="Q22" s="16"/>
      <c r="R22" s="16"/>
      <c r="S22" s="16"/>
      <c r="T22" s="16"/>
      <c r="U22" s="149">
        <f t="shared" si="94"/>
        <v>5</v>
      </c>
      <c r="V22" s="16"/>
      <c r="W22" s="16"/>
      <c r="X22" s="16"/>
      <c r="Y22" s="16"/>
      <c r="Z22" s="6">
        <f t="shared" ref="Z22" si="96">SUM(U22:Y22)</f>
        <v>5</v>
      </c>
      <c r="AA22" s="16"/>
      <c r="AB22" s="16"/>
      <c r="AC22" s="16"/>
      <c r="AD22" s="16"/>
      <c r="AE22" s="6">
        <f t="shared" ref="AE22" si="97">SUM(Z22:AD22)</f>
        <v>5</v>
      </c>
      <c r="AF22" s="16"/>
      <c r="AG22" s="16"/>
      <c r="AH22" s="16"/>
      <c r="AI22" s="16"/>
      <c r="AJ22" s="6">
        <f t="shared" ref="AJ22" si="98">SUM(AE22:AI22)</f>
        <v>5</v>
      </c>
      <c r="AK22" s="16"/>
      <c r="AL22" s="16"/>
      <c r="AM22" s="16"/>
      <c r="AN22" s="16"/>
      <c r="AO22" s="6">
        <f t="shared" ref="AO22" si="99">SUM(AJ22:AN22)</f>
        <v>5</v>
      </c>
      <c r="AP22" s="16"/>
      <c r="AQ22" s="16"/>
      <c r="AR22" s="16"/>
      <c r="AS22" s="16"/>
      <c r="AT22" s="6">
        <f t="shared" ref="AT22" si="100">SUM(AO22:AS22)</f>
        <v>5</v>
      </c>
      <c r="AU22" s="16"/>
      <c r="AV22" s="16"/>
      <c r="AW22" s="16"/>
      <c r="AX22" s="16"/>
      <c r="AY22" s="6">
        <f t="shared" ref="AY22" si="101">SUM(AT22:AX22)</f>
        <v>5</v>
      </c>
      <c r="AZ22" s="16"/>
      <c r="BA22" s="16"/>
      <c r="BB22" s="16"/>
      <c r="BC22" s="16"/>
      <c r="BD22" s="6">
        <f t="shared" ref="BD22" si="102">SUM(AY22:BC22)</f>
        <v>5</v>
      </c>
      <c r="BE22" s="16"/>
      <c r="BF22" s="16"/>
      <c r="BG22" s="16"/>
      <c r="BH22" s="16"/>
      <c r="BI22" s="6">
        <f t="shared" ref="BI22" si="103">SUM(BD22:BH22)</f>
        <v>5</v>
      </c>
      <c r="BJ22" s="16"/>
      <c r="BK22" s="16"/>
      <c r="BL22" s="16"/>
      <c r="BM22" s="16"/>
      <c r="BN22" s="6">
        <f t="shared" ref="BN22" si="104">SUM(BI22:BM22)</f>
        <v>5</v>
      </c>
      <c r="BO22" s="16"/>
      <c r="BP22" s="16"/>
      <c r="BQ22" s="16"/>
      <c r="BR22" s="16"/>
      <c r="BS22" s="6">
        <f t="shared" ref="BS22" si="105">SUM(BN22:BR22)</f>
        <v>5</v>
      </c>
    </row>
    <row r="23" spans="1:71" s="39" customFormat="1" x14ac:dyDescent="0.25">
      <c r="A23" s="6"/>
      <c r="B23" s="49" t="s">
        <v>430</v>
      </c>
      <c r="C23" s="50">
        <v>38</v>
      </c>
      <c r="D23" s="50">
        <v>6708</v>
      </c>
      <c r="E23" s="45">
        <v>24</v>
      </c>
      <c r="F23" s="6">
        <f>IF(B23="MAL",E23,IF(E23&gt;=11,E23+variables!$B$1,11))</f>
        <v>25</v>
      </c>
      <c r="G23" s="38">
        <f t="shared" si="80"/>
        <v>0.24</v>
      </c>
      <c r="H23" s="16">
        <v>6</v>
      </c>
      <c r="I23" s="149">
        <f t="shared" si="81"/>
        <v>6</v>
      </c>
      <c r="J23" s="16">
        <f t="shared" si="92"/>
        <v>0</v>
      </c>
      <c r="K23" s="16">
        <v>2017</v>
      </c>
      <c r="L23" s="73">
        <v>2017</v>
      </c>
      <c r="M23" s="16"/>
      <c r="N23" s="16"/>
      <c r="O23" s="16"/>
      <c r="P23" s="149">
        <f t="shared" si="93"/>
        <v>6</v>
      </c>
      <c r="Q23" s="16"/>
      <c r="R23" s="16"/>
      <c r="S23" s="16"/>
      <c r="T23" s="16"/>
      <c r="U23" s="149">
        <f t="shared" si="94"/>
        <v>6</v>
      </c>
      <c r="V23" s="16"/>
      <c r="W23" s="16"/>
      <c r="X23" s="16"/>
      <c r="Y23" s="16"/>
      <c r="Z23" s="6">
        <f t="shared" si="82"/>
        <v>6</v>
      </c>
      <c r="AA23" s="16"/>
      <c r="AB23" s="16"/>
      <c r="AC23" s="16"/>
      <c r="AD23" s="16"/>
      <c r="AE23" s="6">
        <f t="shared" si="83"/>
        <v>6</v>
      </c>
      <c r="AF23" s="16"/>
      <c r="AG23" s="16"/>
      <c r="AH23" s="16"/>
      <c r="AI23" s="16"/>
      <c r="AJ23" s="6">
        <f t="shared" si="84"/>
        <v>6</v>
      </c>
      <c r="AK23" s="16"/>
      <c r="AL23" s="16"/>
      <c r="AM23" s="16"/>
      <c r="AN23" s="16"/>
      <c r="AO23" s="6">
        <f t="shared" si="85"/>
        <v>6</v>
      </c>
      <c r="AP23" s="16"/>
      <c r="AQ23" s="16"/>
      <c r="AR23" s="16"/>
      <c r="AS23" s="16"/>
      <c r="AT23" s="6">
        <f t="shared" si="86"/>
        <v>6</v>
      </c>
      <c r="AU23" s="16"/>
      <c r="AV23" s="16"/>
      <c r="AW23" s="16"/>
      <c r="AX23" s="16"/>
      <c r="AY23" s="6">
        <f t="shared" si="87"/>
        <v>6</v>
      </c>
      <c r="AZ23" s="16"/>
      <c r="BA23" s="16"/>
      <c r="BB23" s="16"/>
      <c r="BC23" s="16"/>
      <c r="BD23" s="6">
        <f t="shared" si="95"/>
        <v>6</v>
      </c>
      <c r="BE23" s="16"/>
      <c r="BF23" s="16"/>
      <c r="BG23" s="16"/>
      <c r="BH23" s="16"/>
      <c r="BI23" s="6">
        <f t="shared" si="89"/>
        <v>6</v>
      </c>
      <c r="BJ23" s="16"/>
      <c r="BK23" s="16"/>
      <c r="BL23" s="16"/>
      <c r="BM23" s="16"/>
      <c r="BN23" s="6">
        <f t="shared" si="90"/>
        <v>6</v>
      </c>
      <c r="BO23" s="16"/>
      <c r="BP23" s="16"/>
      <c r="BQ23" s="16"/>
      <c r="BR23" s="16"/>
      <c r="BS23" s="6">
        <f t="shared" si="91"/>
        <v>6</v>
      </c>
    </row>
    <row r="24" spans="1:71" s="39" customFormat="1" x14ac:dyDescent="0.25">
      <c r="A24" s="6"/>
      <c r="B24" s="47" t="s">
        <v>310</v>
      </c>
      <c r="C24" s="50">
        <v>39</v>
      </c>
      <c r="D24" s="50">
        <v>23</v>
      </c>
      <c r="E24" s="45">
        <v>13</v>
      </c>
      <c r="F24" s="6">
        <f>IF(B24="MAL",E24,IF(E24&gt;=11,E24+variables!$B$1,11))</f>
        <v>14</v>
      </c>
      <c r="G24" s="38">
        <f t="shared" si="80"/>
        <v>0.5714285714285714</v>
      </c>
      <c r="H24" s="16">
        <v>8</v>
      </c>
      <c r="I24" s="149">
        <f t="shared" si="81"/>
        <v>8</v>
      </c>
      <c r="J24" s="16">
        <f>Q24+V24+AA24+AF24+AK24+AP24+AU24+AZ24+BE24+BJ24+BO24</f>
        <v>0</v>
      </c>
      <c r="K24" s="16">
        <v>2017</v>
      </c>
      <c r="L24" s="73">
        <v>2017</v>
      </c>
      <c r="M24" s="16"/>
      <c r="N24" s="16"/>
      <c r="O24" s="16"/>
      <c r="P24" s="149">
        <f t="shared" si="93"/>
        <v>8</v>
      </c>
      <c r="Q24" s="16"/>
      <c r="R24" s="16"/>
      <c r="S24" s="16"/>
      <c r="T24" s="16"/>
      <c r="U24" s="149">
        <f t="shared" si="94"/>
        <v>8</v>
      </c>
      <c r="V24" s="16"/>
      <c r="W24" s="16"/>
      <c r="X24" s="16"/>
      <c r="Y24" s="16"/>
      <c r="Z24" s="6">
        <f t="shared" si="82"/>
        <v>8</v>
      </c>
      <c r="AA24" s="16"/>
      <c r="AB24" s="16"/>
      <c r="AC24" s="16"/>
      <c r="AD24" s="16"/>
      <c r="AE24" s="6">
        <f t="shared" si="83"/>
        <v>8</v>
      </c>
      <c r="AF24" s="16"/>
      <c r="AG24" s="16"/>
      <c r="AH24" s="16"/>
      <c r="AI24" s="16"/>
      <c r="AJ24" s="6">
        <f t="shared" si="84"/>
        <v>8</v>
      </c>
      <c r="AK24" s="16"/>
      <c r="AL24" s="16"/>
      <c r="AM24" s="16"/>
      <c r="AN24" s="16"/>
      <c r="AO24" s="6">
        <f t="shared" si="85"/>
        <v>8</v>
      </c>
      <c r="AP24" s="16"/>
      <c r="AQ24" s="16"/>
      <c r="AR24" s="16"/>
      <c r="AS24" s="16"/>
      <c r="AT24" s="6">
        <f t="shared" si="86"/>
        <v>8</v>
      </c>
      <c r="AU24" s="16"/>
      <c r="AV24" s="16"/>
      <c r="AW24" s="16"/>
      <c r="AX24" s="16"/>
      <c r="AY24" s="6">
        <f t="shared" si="87"/>
        <v>8</v>
      </c>
      <c r="AZ24" s="16"/>
      <c r="BA24" s="16"/>
      <c r="BB24" s="16"/>
      <c r="BC24" s="16"/>
      <c r="BD24" s="6">
        <f t="shared" si="95"/>
        <v>8</v>
      </c>
      <c r="BE24" s="16"/>
      <c r="BF24" s="16"/>
      <c r="BG24" s="16"/>
      <c r="BH24" s="16"/>
      <c r="BI24" s="6">
        <f t="shared" si="89"/>
        <v>8</v>
      </c>
      <c r="BJ24" s="16"/>
      <c r="BK24" s="16"/>
      <c r="BL24" s="16"/>
      <c r="BM24" s="16"/>
      <c r="BN24" s="6">
        <f t="shared" si="90"/>
        <v>8</v>
      </c>
      <c r="BO24" s="16"/>
      <c r="BP24" s="16"/>
      <c r="BQ24" s="16"/>
      <c r="BR24" s="16"/>
      <c r="BS24" s="6">
        <f t="shared" si="91"/>
        <v>8</v>
      </c>
    </row>
    <row r="25" spans="1:71" s="39" customFormat="1" x14ac:dyDescent="0.25">
      <c r="A25" s="6"/>
      <c r="B25" s="47" t="s">
        <v>311</v>
      </c>
      <c r="C25" s="50">
        <v>44</v>
      </c>
      <c r="D25" s="50">
        <v>6495</v>
      </c>
      <c r="E25" s="45">
        <v>23</v>
      </c>
      <c r="F25" s="6">
        <f>IF(B25="MAL",E25,IF(E25&gt;=11,E25+variables!$B$1,11))</f>
        <v>24</v>
      </c>
      <c r="G25" s="38">
        <f t="shared" si="80"/>
        <v>0.33333333333333331</v>
      </c>
      <c r="H25" s="16">
        <v>8</v>
      </c>
      <c r="I25" s="149">
        <f t="shared" si="81"/>
        <v>8</v>
      </c>
      <c r="J25" s="16">
        <f t="shared" si="92"/>
        <v>0</v>
      </c>
      <c r="K25" s="16">
        <v>2017</v>
      </c>
      <c r="L25" s="73">
        <v>2017</v>
      </c>
      <c r="M25" s="16"/>
      <c r="N25" s="16"/>
      <c r="O25" s="16"/>
      <c r="P25" s="149">
        <f t="shared" si="93"/>
        <v>8</v>
      </c>
      <c r="Q25" s="16"/>
      <c r="R25" s="16"/>
      <c r="S25" s="16"/>
      <c r="T25" s="16"/>
      <c r="U25" s="149">
        <f t="shared" si="94"/>
        <v>8</v>
      </c>
      <c r="V25" s="16"/>
      <c r="W25" s="16"/>
      <c r="X25" s="16"/>
      <c r="Y25" s="16"/>
      <c r="Z25" s="6">
        <f t="shared" si="82"/>
        <v>8</v>
      </c>
      <c r="AA25" s="16"/>
      <c r="AB25" s="16"/>
      <c r="AC25" s="16"/>
      <c r="AD25" s="16"/>
      <c r="AE25" s="6">
        <f t="shared" si="83"/>
        <v>8</v>
      </c>
      <c r="AF25" s="16"/>
      <c r="AG25" s="16"/>
      <c r="AH25" s="16"/>
      <c r="AI25" s="16"/>
      <c r="AJ25" s="6">
        <f t="shared" si="84"/>
        <v>8</v>
      </c>
      <c r="AK25" s="16"/>
      <c r="AL25" s="16"/>
      <c r="AM25" s="16"/>
      <c r="AN25" s="16"/>
      <c r="AO25" s="6">
        <f t="shared" si="85"/>
        <v>8</v>
      </c>
      <c r="AP25" s="16"/>
      <c r="AQ25" s="16"/>
      <c r="AR25" s="16"/>
      <c r="AS25" s="16"/>
      <c r="AT25" s="6">
        <f t="shared" si="86"/>
        <v>8</v>
      </c>
      <c r="AU25" s="16"/>
      <c r="AV25" s="16"/>
      <c r="AW25" s="16"/>
      <c r="AX25" s="16"/>
      <c r="AY25" s="6">
        <f t="shared" si="87"/>
        <v>8</v>
      </c>
      <c r="AZ25" s="16"/>
      <c r="BA25" s="16"/>
      <c r="BB25" s="16"/>
      <c r="BC25" s="16"/>
      <c r="BD25" s="6">
        <f t="shared" si="95"/>
        <v>8</v>
      </c>
      <c r="BE25" s="16"/>
      <c r="BF25" s="16"/>
      <c r="BG25" s="16"/>
      <c r="BH25" s="16"/>
      <c r="BI25" s="6">
        <f t="shared" si="89"/>
        <v>8</v>
      </c>
      <c r="BJ25" s="16"/>
      <c r="BK25" s="16"/>
      <c r="BL25" s="16"/>
      <c r="BM25" s="16"/>
      <c r="BN25" s="6">
        <f t="shared" si="90"/>
        <v>8</v>
      </c>
      <c r="BO25" s="16"/>
      <c r="BP25" s="16"/>
      <c r="BQ25" s="16"/>
      <c r="BR25" s="16"/>
      <c r="BS25" s="6">
        <f t="shared" si="91"/>
        <v>8</v>
      </c>
    </row>
    <row r="26" spans="1:71" s="39" customFormat="1" x14ac:dyDescent="0.25">
      <c r="A26" s="6"/>
      <c r="B26" s="49" t="s">
        <v>226</v>
      </c>
      <c r="C26" s="50">
        <v>45</v>
      </c>
      <c r="D26" s="50">
        <v>2493</v>
      </c>
      <c r="E26" s="45">
        <v>51</v>
      </c>
      <c r="F26" s="6">
        <f>IF(B26="MAL",E26,IF(E26&gt;=11,E26+variables!$B$1,11))</f>
        <v>52</v>
      </c>
      <c r="G26" s="38">
        <f t="shared" si="80"/>
        <v>0.5</v>
      </c>
      <c r="H26" s="16">
        <v>26</v>
      </c>
      <c r="I26" s="149">
        <f t="shared" si="81"/>
        <v>26</v>
      </c>
      <c r="J26" s="16">
        <f t="shared" si="92"/>
        <v>0</v>
      </c>
      <c r="K26" s="16">
        <v>2017</v>
      </c>
      <c r="L26" s="73">
        <v>2017</v>
      </c>
      <c r="M26" s="16"/>
      <c r="N26" s="16"/>
      <c r="O26" s="16"/>
      <c r="P26" s="149">
        <f t="shared" si="93"/>
        <v>26</v>
      </c>
      <c r="Q26" s="16"/>
      <c r="R26" s="16"/>
      <c r="S26" s="16"/>
      <c r="T26" s="16"/>
      <c r="U26" s="149">
        <f t="shared" si="94"/>
        <v>26</v>
      </c>
      <c r="V26" s="16"/>
      <c r="W26" s="16"/>
      <c r="X26" s="16"/>
      <c r="Y26" s="16"/>
      <c r="Z26" s="6">
        <f t="shared" si="82"/>
        <v>26</v>
      </c>
      <c r="AA26" s="16"/>
      <c r="AB26" s="16"/>
      <c r="AC26" s="16"/>
      <c r="AD26" s="16"/>
      <c r="AE26" s="6">
        <f t="shared" si="83"/>
        <v>26</v>
      </c>
      <c r="AF26" s="16"/>
      <c r="AG26" s="16"/>
      <c r="AH26" s="16"/>
      <c r="AI26" s="16"/>
      <c r="AJ26" s="6">
        <f t="shared" si="84"/>
        <v>26</v>
      </c>
      <c r="AK26" s="16"/>
      <c r="AL26" s="16"/>
      <c r="AM26" s="16"/>
      <c r="AN26" s="16"/>
      <c r="AO26" s="6">
        <f t="shared" si="85"/>
        <v>26</v>
      </c>
      <c r="AP26" s="16"/>
      <c r="AQ26" s="16"/>
      <c r="AR26" s="16"/>
      <c r="AS26" s="16"/>
      <c r="AT26" s="6">
        <f t="shared" si="86"/>
        <v>26</v>
      </c>
      <c r="AU26" s="16"/>
      <c r="AV26" s="16"/>
      <c r="AW26" s="16"/>
      <c r="AX26" s="16"/>
      <c r="AY26" s="6">
        <f t="shared" si="87"/>
        <v>26</v>
      </c>
      <c r="AZ26" s="16"/>
      <c r="BA26" s="16"/>
      <c r="BB26" s="16"/>
      <c r="BC26" s="16"/>
      <c r="BD26" s="6">
        <f t="shared" si="95"/>
        <v>26</v>
      </c>
      <c r="BE26" s="16"/>
      <c r="BF26" s="16"/>
      <c r="BG26" s="16"/>
      <c r="BH26" s="16"/>
      <c r="BI26" s="6">
        <f t="shared" si="89"/>
        <v>26</v>
      </c>
      <c r="BJ26" s="16"/>
      <c r="BK26" s="16"/>
      <c r="BL26" s="16"/>
      <c r="BM26" s="16"/>
      <c r="BN26" s="6">
        <f t="shared" si="90"/>
        <v>26</v>
      </c>
      <c r="BO26" s="16"/>
      <c r="BP26" s="16"/>
      <c r="BQ26" s="16"/>
      <c r="BR26" s="16"/>
      <c r="BS26" s="6">
        <f t="shared" si="91"/>
        <v>26</v>
      </c>
    </row>
    <row r="27" spans="1:71" s="39" customFormat="1" x14ac:dyDescent="0.25">
      <c r="A27" s="6"/>
      <c r="B27" s="49" t="s">
        <v>227</v>
      </c>
      <c r="C27" s="50">
        <v>48</v>
      </c>
      <c r="D27" s="50">
        <v>169</v>
      </c>
      <c r="E27" s="45">
        <v>43</v>
      </c>
      <c r="F27" s="6">
        <f>IF(B27="MAL",E27,IF(E27&gt;=11,E27+variables!$B$1,11))</f>
        <v>44</v>
      </c>
      <c r="G27" s="38">
        <f t="shared" si="80"/>
        <v>0.29545454545454547</v>
      </c>
      <c r="H27" s="16">
        <v>13</v>
      </c>
      <c r="I27" s="149">
        <f t="shared" si="81"/>
        <v>13</v>
      </c>
      <c r="J27" s="16">
        <f t="shared" si="92"/>
        <v>0</v>
      </c>
      <c r="K27" s="16">
        <v>2017</v>
      </c>
      <c r="L27" s="73">
        <v>2017</v>
      </c>
      <c r="M27" s="16"/>
      <c r="N27" s="16"/>
      <c r="O27" s="16"/>
      <c r="P27" s="149">
        <f>+H27+SUM(M27:O27)</f>
        <v>13</v>
      </c>
      <c r="Q27" s="16"/>
      <c r="R27" s="16"/>
      <c r="S27" s="16"/>
      <c r="T27" s="16"/>
      <c r="U27" s="149">
        <f t="shared" si="94"/>
        <v>13</v>
      </c>
      <c r="V27" s="16"/>
      <c r="W27" s="16"/>
      <c r="X27" s="16"/>
      <c r="Y27" s="16"/>
      <c r="Z27" s="6">
        <f t="shared" si="82"/>
        <v>13</v>
      </c>
      <c r="AA27" s="16"/>
      <c r="AB27" s="16"/>
      <c r="AC27" s="16"/>
      <c r="AD27" s="16"/>
      <c r="AE27" s="6">
        <f t="shared" si="83"/>
        <v>13</v>
      </c>
      <c r="AF27" s="16"/>
      <c r="AG27" s="16"/>
      <c r="AH27" s="16"/>
      <c r="AI27" s="16"/>
      <c r="AJ27" s="6">
        <f t="shared" si="84"/>
        <v>13</v>
      </c>
      <c r="AK27" s="16"/>
      <c r="AL27" s="16"/>
      <c r="AM27" s="16"/>
      <c r="AN27" s="16"/>
      <c r="AO27" s="6">
        <f t="shared" si="85"/>
        <v>13</v>
      </c>
      <c r="AP27" s="16"/>
      <c r="AQ27" s="16"/>
      <c r="AR27" s="16"/>
      <c r="AS27" s="16"/>
      <c r="AT27" s="6">
        <f t="shared" si="86"/>
        <v>13</v>
      </c>
      <c r="AU27" s="16"/>
      <c r="AV27" s="16"/>
      <c r="AW27" s="16"/>
      <c r="AX27" s="16"/>
      <c r="AY27" s="6">
        <f t="shared" si="87"/>
        <v>13</v>
      </c>
      <c r="AZ27" s="16"/>
      <c r="BA27" s="16"/>
      <c r="BB27" s="16"/>
      <c r="BC27" s="16"/>
      <c r="BD27" s="6">
        <f t="shared" si="95"/>
        <v>13</v>
      </c>
      <c r="BE27" s="16"/>
      <c r="BF27" s="16"/>
      <c r="BG27" s="16"/>
      <c r="BH27" s="16"/>
      <c r="BI27" s="6">
        <f t="shared" si="89"/>
        <v>13</v>
      </c>
      <c r="BJ27" s="16"/>
      <c r="BK27" s="16"/>
      <c r="BL27" s="16"/>
      <c r="BM27" s="16"/>
      <c r="BN27" s="6">
        <f t="shared" si="90"/>
        <v>13</v>
      </c>
      <c r="BO27" s="16"/>
      <c r="BP27" s="16"/>
      <c r="BQ27" s="16"/>
      <c r="BR27" s="16"/>
      <c r="BS27" s="6">
        <f t="shared" si="91"/>
        <v>13</v>
      </c>
    </row>
    <row r="28" spans="1:71" s="39" customFormat="1" x14ac:dyDescent="0.25">
      <c r="A28" s="6"/>
      <c r="B28" s="49" t="s">
        <v>18</v>
      </c>
      <c r="C28" s="50">
        <v>58</v>
      </c>
      <c r="D28" s="50">
        <v>3450</v>
      </c>
      <c r="E28" s="45">
        <v>23</v>
      </c>
      <c r="F28" s="6">
        <f>IF(B28="MAL",E28,IF(E28&gt;=11,E28+variables!$B$1,11))</f>
        <v>24</v>
      </c>
      <c r="G28" s="38">
        <f t="shared" si="80"/>
        <v>0.41666666666666669</v>
      </c>
      <c r="H28" s="16">
        <v>10</v>
      </c>
      <c r="I28" s="149">
        <f t="shared" si="81"/>
        <v>10</v>
      </c>
      <c r="J28" s="16">
        <f t="shared" si="92"/>
        <v>0</v>
      </c>
      <c r="K28" s="16">
        <v>2017</v>
      </c>
      <c r="L28" s="73">
        <v>2017</v>
      </c>
      <c r="M28" s="16"/>
      <c r="N28" s="16"/>
      <c r="O28" s="16"/>
      <c r="P28" s="149">
        <f t="shared" ref="P28:P33" si="106">+H28+SUM(M28:O28)</f>
        <v>10</v>
      </c>
      <c r="Q28" s="16"/>
      <c r="R28" s="16"/>
      <c r="S28" s="16"/>
      <c r="T28" s="16"/>
      <c r="U28" s="149">
        <f t="shared" si="94"/>
        <v>10</v>
      </c>
      <c r="V28" s="16"/>
      <c r="W28" s="16"/>
      <c r="X28" s="16"/>
      <c r="Y28" s="16"/>
      <c r="Z28" s="6">
        <f t="shared" si="82"/>
        <v>10</v>
      </c>
      <c r="AA28" s="16"/>
      <c r="AB28" s="16"/>
      <c r="AC28" s="16"/>
      <c r="AD28" s="16"/>
      <c r="AE28" s="6">
        <f t="shared" si="83"/>
        <v>10</v>
      </c>
      <c r="AF28" s="16"/>
      <c r="AG28" s="16"/>
      <c r="AH28" s="16"/>
      <c r="AI28" s="16"/>
      <c r="AJ28" s="6">
        <f t="shared" si="84"/>
        <v>10</v>
      </c>
      <c r="AK28" s="16"/>
      <c r="AL28" s="16"/>
      <c r="AM28" s="16"/>
      <c r="AN28" s="16"/>
      <c r="AO28" s="6">
        <f t="shared" si="85"/>
        <v>10</v>
      </c>
      <c r="AP28" s="16"/>
      <c r="AQ28" s="16"/>
      <c r="AR28" s="16"/>
      <c r="AS28" s="16"/>
      <c r="AT28" s="6">
        <f t="shared" si="86"/>
        <v>10</v>
      </c>
      <c r="AU28" s="16"/>
      <c r="AV28" s="16"/>
      <c r="AW28" s="16"/>
      <c r="AX28" s="16"/>
      <c r="AY28" s="6">
        <f t="shared" si="87"/>
        <v>10</v>
      </c>
      <c r="AZ28" s="16"/>
      <c r="BA28" s="16"/>
      <c r="BB28" s="16"/>
      <c r="BC28" s="16"/>
      <c r="BD28" s="6">
        <f t="shared" si="95"/>
        <v>10</v>
      </c>
      <c r="BE28" s="16"/>
      <c r="BF28" s="16"/>
      <c r="BG28" s="16"/>
      <c r="BH28" s="16"/>
      <c r="BI28" s="6">
        <f t="shared" si="89"/>
        <v>10</v>
      </c>
      <c r="BJ28" s="16"/>
      <c r="BK28" s="16"/>
      <c r="BL28" s="16"/>
      <c r="BM28" s="16"/>
      <c r="BN28" s="6">
        <f t="shared" si="90"/>
        <v>10</v>
      </c>
      <c r="BO28" s="16"/>
      <c r="BP28" s="16"/>
      <c r="BQ28" s="16"/>
      <c r="BR28" s="16"/>
      <c r="BS28" s="6">
        <f t="shared" si="91"/>
        <v>10</v>
      </c>
    </row>
    <row r="29" spans="1:71" s="39" customFormat="1" x14ac:dyDescent="0.25">
      <c r="A29" s="6"/>
      <c r="B29" s="49" t="s">
        <v>264</v>
      </c>
      <c r="C29" s="50">
        <v>59</v>
      </c>
      <c r="D29" s="50">
        <v>554</v>
      </c>
      <c r="E29" s="45">
        <v>45</v>
      </c>
      <c r="F29" s="6">
        <f>IF(B29="MAL",E29,IF(E29&gt;=11,E29+variables!$B$1,11))</f>
        <v>46</v>
      </c>
      <c r="G29" s="38">
        <f t="shared" si="80"/>
        <v>0.15217391304347827</v>
      </c>
      <c r="H29" s="16">
        <v>7</v>
      </c>
      <c r="I29" s="149">
        <f t="shared" si="81"/>
        <v>7</v>
      </c>
      <c r="J29" s="16">
        <f t="shared" si="92"/>
        <v>0</v>
      </c>
      <c r="K29" s="16">
        <v>2017</v>
      </c>
      <c r="L29" s="73">
        <v>2017</v>
      </c>
      <c r="M29" s="16"/>
      <c r="N29" s="16"/>
      <c r="O29" s="16"/>
      <c r="P29" s="149">
        <f t="shared" si="106"/>
        <v>7</v>
      </c>
      <c r="Q29" s="16"/>
      <c r="R29" s="16"/>
      <c r="S29" s="16"/>
      <c r="T29" s="16"/>
      <c r="U29" s="149">
        <f t="shared" si="94"/>
        <v>7</v>
      </c>
      <c r="V29" s="16"/>
      <c r="W29" s="16"/>
      <c r="X29" s="16"/>
      <c r="Y29" s="16"/>
      <c r="Z29" s="6">
        <f t="shared" si="82"/>
        <v>7</v>
      </c>
      <c r="AA29" s="16"/>
      <c r="AB29" s="16"/>
      <c r="AC29" s="16"/>
      <c r="AD29" s="16"/>
      <c r="AE29" s="6">
        <f t="shared" si="83"/>
        <v>7</v>
      </c>
      <c r="AF29" s="16"/>
      <c r="AG29" s="16"/>
      <c r="AH29" s="16"/>
      <c r="AI29" s="16"/>
      <c r="AJ29" s="6">
        <f t="shared" si="84"/>
        <v>7</v>
      </c>
      <c r="AK29" s="16"/>
      <c r="AL29" s="16"/>
      <c r="AM29" s="16"/>
      <c r="AN29" s="16"/>
      <c r="AO29" s="6">
        <f t="shared" si="85"/>
        <v>7</v>
      </c>
      <c r="AP29" s="16"/>
      <c r="AQ29" s="16"/>
      <c r="AR29" s="16"/>
      <c r="AS29" s="16"/>
      <c r="AT29" s="6">
        <f t="shared" si="86"/>
        <v>7</v>
      </c>
      <c r="AU29" s="16"/>
      <c r="AV29" s="16"/>
      <c r="AW29" s="16"/>
      <c r="AX29" s="16"/>
      <c r="AY29" s="6">
        <f t="shared" si="87"/>
        <v>7</v>
      </c>
      <c r="AZ29" s="16"/>
      <c r="BA29" s="16"/>
      <c r="BB29" s="16"/>
      <c r="BC29" s="16"/>
      <c r="BD29" s="6">
        <f t="shared" si="95"/>
        <v>7</v>
      </c>
      <c r="BE29" s="16"/>
      <c r="BF29" s="16"/>
      <c r="BG29" s="16"/>
      <c r="BH29" s="16"/>
      <c r="BI29" s="6">
        <f t="shared" si="89"/>
        <v>7</v>
      </c>
      <c r="BJ29" s="16"/>
      <c r="BK29" s="16"/>
      <c r="BL29" s="16"/>
      <c r="BM29" s="16"/>
      <c r="BN29" s="6">
        <f t="shared" si="90"/>
        <v>7</v>
      </c>
      <c r="BO29" s="16"/>
      <c r="BP29" s="16"/>
      <c r="BQ29" s="16"/>
      <c r="BR29" s="16"/>
      <c r="BS29" s="6">
        <f t="shared" si="91"/>
        <v>7</v>
      </c>
    </row>
    <row r="30" spans="1:71" s="39" customFormat="1" x14ac:dyDescent="0.25">
      <c r="A30" s="6"/>
      <c r="B30" s="74" t="s">
        <v>434</v>
      </c>
      <c r="C30" s="50">
        <v>65</v>
      </c>
      <c r="D30" s="50">
        <v>3090</v>
      </c>
      <c r="E30" s="45">
        <v>13</v>
      </c>
      <c r="F30" s="6">
        <f>IF(B30="MAL",E30,IF(E30&gt;=11,E30+variables!$B$1,11))</f>
        <v>14</v>
      </c>
      <c r="G30" s="38">
        <f t="shared" si="80"/>
        <v>0.5714285714285714</v>
      </c>
      <c r="H30" s="16">
        <v>8</v>
      </c>
      <c r="I30" s="149">
        <f t="shared" si="81"/>
        <v>8</v>
      </c>
      <c r="J30" s="16">
        <f t="shared" si="92"/>
        <v>0</v>
      </c>
      <c r="K30" s="16">
        <v>2017</v>
      </c>
      <c r="L30" s="73">
        <v>2017</v>
      </c>
      <c r="M30" s="16"/>
      <c r="N30" s="16"/>
      <c r="O30" s="16"/>
      <c r="P30" s="149">
        <f t="shared" si="106"/>
        <v>8</v>
      </c>
      <c r="Q30" s="16"/>
      <c r="R30" s="16"/>
      <c r="S30" s="16"/>
      <c r="T30" s="16"/>
      <c r="U30" s="149">
        <f t="shared" si="94"/>
        <v>8</v>
      </c>
      <c r="V30" s="16"/>
      <c r="W30" s="16"/>
      <c r="X30" s="16"/>
      <c r="Y30" s="16"/>
      <c r="Z30" s="6">
        <f t="shared" si="82"/>
        <v>8</v>
      </c>
      <c r="AA30" s="16"/>
      <c r="AB30" s="16"/>
      <c r="AC30" s="16"/>
      <c r="AD30" s="16"/>
      <c r="AE30" s="6">
        <f t="shared" si="83"/>
        <v>8</v>
      </c>
      <c r="AF30" s="16"/>
      <c r="AG30" s="16"/>
      <c r="AH30" s="16"/>
      <c r="AI30" s="16"/>
      <c r="AJ30" s="6">
        <f t="shared" si="84"/>
        <v>8</v>
      </c>
      <c r="AK30" s="16"/>
      <c r="AL30" s="16"/>
      <c r="AM30" s="16"/>
      <c r="AN30" s="16"/>
      <c r="AO30" s="6">
        <f t="shared" si="85"/>
        <v>8</v>
      </c>
      <c r="AP30" s="16"/>
      <c r="AQ30" s="16"/>
      <c r="AR30" s="16"/>
      <c r="AS30" s="16"/>
      <c r="AT30" s="6">
        <f t="shared" si="86"/>
        <v>8</v>
      </c>
      <c r="AU30" s="16"/>
      <c r="AV30" s="16"/>
      <c r="AW30" s="16"/>
      <c r="AX30" s="16"/>
      <c r="AY30" s="6">
        <f t="shared" si="87"/>
        <v>8</v>
      </c>
      <c r="AZ30" s="16"/>
      <c r="BA30" s="16"/>
      <c r="BB30" s="16"/>
      <c r="BC30" s="16"/>
      <c r="BD30" s="6">
        <f t="shared" si="95"/>
        <v>8</v>
      </c>
      <c r="BE30" s="16"/>
      <c r="BF30" s="16"/>
      <c r="BG30" s="16"/>
      <c r="BH30" s="16"/>
      <c r="BI30" s="6">
        <f t="shared" si="89"/>
        <v>8</v>
      </c>
      <c r="BJ30" s="16"/>
      <c r="BK30" s="16"/>
      <c r="BL30" s="16"/>
      <c r="BM30" s="16"/>
      <c r="BN30" s="6">
        <f t="shared" si="90"/>
        <v>8</v>
      </c>
      <c r="BO30" s="16"/>
      <c r="BP30" s="16"/>
      <c r="BQ30" s="16"/>
      <c r="BR30" s="16"/>
      <c r="BS30" s="6">
        <f t="shared" si="91"/>
        <v>8</v>
      </c>
    </row>
    <row r="31" spans="1:71" s="39" customFormat="1" x14ac:dyDescent="0.25">
      <c r="A31" s="6"/>
      <c r="B31" s="49" t="s">
        <v>181</v>
      </c>
      <c r="C31" s="50">
        <v>72</v>
      </c>
      <c r="D31" s="50">
        <v>1599</v>
      </c>
      <c r="E31" s="45">
        <v>34</v>
      </c>
      <c r="F31" s="6">
        <f>IF(B31="MAL",E31,IF(E31&gt;=11,E31+variables!$B$1,11))</f>
        <v>35</v>
      </c>
      <c r="G31" s="38">
        <f t="shared" si="80"/>
        <v>0.31428571428571428</v>
      </c>
      <c r="H31" s="16">
        <v>10</v>
      </c>
      <c r="I31" s="149">
        <f t="shared" si="81"/>
        <v>11</v>
      </c>
      <c r="J31" s="16">
        <f t="shared" si="92"/>
        <v>1</v>
      </c>
      <c r="K31" s="16">
        <v>2017</v>
      </c>
      <c r="L31" s="73">
        <v>2017</v>
      </c>
      <c r="M31" s="16"/>
      <c r="N31" s="16"/>
      <c r="O31" s="16"/>
      <c r="P31" s="149">
        <f t="shared" si="106"/>
        <v>10</v>
      </c>
      <c r="Q31" s="16">
        <v>1</v>
      </c>
      <c r="R31" s="16"/>
      <c r="S31" s="16"/>
      <c r="T31" s="16"/>
      <c r="U31" s="149">
        <f t="shared" si="94"/>
        <v>11</v>
      </c>
      <c r="V31" s="16"/>
      <c r="W31" s="16"/>
      <c r="X31" s="16"/>
      <c r="Y31" s="16"/>
      <c r="Z31" s="6">
        <f t="shared" si="82"/>
        <v>11</v>
      </c>
      <c r="AA31" s="16"/>
      <c r="AB31" s="16"/>
      <c r="AC31" s="16"/>
      <c r="AD31" s="16"/>
      <c r="AE31" s="6">
        <f t="shared" si="83"/>
        <v>11</v>
      </c>
      <c r="AF31" s="16"/>
      <c r="AG31" s="16"/>
      <c r="AH31" s="16"/>
      <c r="AI31" s="16"/>
      <c r="AJ31" s="6">
        <f t="shared" si="84"/>
        <v>11</v>
      </c>
      <c r="AK31" s="16"/>
      <c r="AL31" s="16"/>
      <c r="AM31" s="16"/>
      <c r="AN31" s="16"/>
      <c r="AO31" s="6">
        <f t="shared" si="85"/>
        <v>11</v>
      </c>
      <c r="AP31" s="16"/>
      <c r="AQ31" s="16"/>
      <c r="AR31" s="16"/>
      <c r="AS31" s="16"/>
      <c r="AT31" s="6">
        <f t="shared" si="86"/>
        <v>11</v>
      </c>
      <c r="AU31" s="16"/>
      <c r="AV31" s="16"/>
      <c r="AW31" s="16"/>
      <c r="AX31" s="16"/>
      <c r="AY31" s="6">
        <f t="shared" si="87"/>
        <v>11</v>
      </c>
      <c r="AZ31" s="16"/>
      <c r="BA31" s="16"/>
      <c r="BB31" s="16"/>
      <c r="BC31" s="16"/>
      <c r="BD31" s="6">
        <f t="shared" si="95"/>
        <v>11</v>
      </c>
      <c r="BE31" s="16"/>
      <c r="BF31" s="16"/>
      <c r="BG31" s="16"/>
      <c r="BH31" s="16"/>
      <c r="BI31" s="6">
        <f t="shared" si="89"/>
        <v>11</v>
      </c>
      <c r="BJ31" s="16"/>
      <c r="BK31" s="16"/>
      <c r="BL31" s="16"/>
      <c r="BM31" s="16"/>
      <c r="BN31" s="6">
        <f t="shared" si="90"/>
        <v>11</v>
      </c>
      <c r="BO31" s="16"/>
      <c r="BP31" s="16"/>
      <c r="BQ31" s="16"/>
      <c r="BR31" s="16"/>
      <c r="BS31" s="6">
        <f t="shared" si="91"/>
        <v>11</v>
      </c>
    </row>
    <row r="32" spans="1:71" s="39" customFormat="1" x14ac:dyDescent="0.25">
      <c r="A32" s="6"/>
      <c r="B32" s="49" t="s">
        <v>28</v>
      </c>
      <c r="C32" s="50">
        <v>92</v>
      </c>
      <c r="D32" s="50">
        <v>7415</v>
      </c>
      <c r="E32" s="45">
        <v>24</v>
      </c>
      <c r="F32" s="6">
        <f>IF(B32="MAL",E32,IF(E32&gt;=11,E32+variables!$B$1,11))</f>
        <v>25</v>
      </c>
      <c r="G32" s="38">
        <f t="shared" si="80"/>
        <v>0.96</v>
      </c>
      <c r="H32" s="16">
        <v>24</v>
      </c>
      <c r="I32" s="149">
        <f t="shared" si="81"/>
        <v>24</v>
      </c>
      <c r="J32" s="16">
        <f t="shared" si="92"/>
        <v>0</v>
      </c>
      <c r="K32" s="16">
        <v>2017</v>
      </c>
      <c r="L32" s="73">
        <v>2017</v>
      </c>
      <c r="M32" s="16"/>
      <c r="N32" s="16"/>
      <c r="O32" s="16"/>
      <c r="P32" s="149">
        <f t="shared" si="106"/>
        <v>24</v>
      </c>
      <c r="Q32" s="16"/>
      <c r="R32" s="16"/>
      <c r="S32" s="16"/>
      <c r="T32" s="16"/>
      <c r="U32" s="149">
        <f t="shared" si="94"/>
        <v>24</v>
      </c>
      <c r="V32" s="16"/>
      <c r="W32" s="16"/>
      <c r="X32" s="16"/>
      <c r="Y32" s="16"/>
      <c r="Z32" s="6">
        <f t="shared" si="82"/>
        <v>24</v>
      </c>
      <c r="AA32" s="16"/>
      <c r="AB32" s="16"/>
      <c r="AC32" s="16"/>
      <c r="AD32" s="16"/>
      <c r="AE32" s="6">
        <f t="shared" si="83"/>
        <v>24</v>
      </c>
      <c r="AF32" s="16"/>
      <c r="AG32" s="16"/>
      <c r="AH32" s="16"/>
      <c r="AI32" s="16"/>
      <c r="AJ32" s="6">
        <f t="shared" si="84"/>
        <v>24</v>
      </c>
      <c r="AK32" s="16"/>
      <c r="AL32" s="16"/>
      <c r="AM32" s="16"/>
      <c r="AN32" s="16"/>
      <c r="AO32" s="6">
        <f t="shared" si="85"/>
        <v>24</v>
      </c>
      <c r="AP32" s="16"/>
      <c r="AQ32" s="16"/>
      <c r="AR32" s="16"/>
      <c r="AS32" s="16"/>
      <c r="AT32" s="6">
        <f t="shared" si="86"/>
        <v>24</v>
      </c>
      <c r="AU32" s="16"/>
      <c r="AV32" s="16"/>
      <c r="AW32" s="16"/>
      <c r="AX32" s="16"/>
      <c r="AY32" s="6">
        <f t="shared" si="87"/>
        <v>24</v>
      </c>
      <c r="AZ32" s="16"/>
      <c r="BA32" s="16"/>
      <c r="BB32" s="16"/>
      <c r="BC32" s="16"/>
      <c r="BD32" s="6">
        <f t="shared" ref="BD32:BD33" si="107">SUM(AY32:BC32)</f>
        <v>24</v>
      </c>
      <c r="BE32" s="16"/>
      <c r="BF32" s="16"/>
      <c r="BG32" s="16"/>
      <c r="BH32" s="16"/>
      <c r="BI32" s="6">
        <f t="shared" si="89"/>
        <v>24</v>
      </c>
      <c r="BJ32" s="16"/>
      <c r="BK32" s="16"/>
      <c r="BL32" s="16"/>
      <c r="BM32" s="16"/>
      <c r="BN32" s="6">
        <f t="shared" si="90"/>
        <v>24</v>
      </c>
      <c r="BO32" s="16"/>
      <c r="BP32" s="16"/>
      <c r="BQ32" s="16"/>
      <c r="BR32" s="16"/>
      <c r="BS32" s="6">
        <f t="shared" si="91"/>
        <v>24</v>
      </c>
    </row>
    <row r="33" spans="1:71" s="39" customFormat="1" x14ac:dyDescent="0.25">
      <c r="A33" s="6"/>
      <c r="B33" s="49" t="s">
        <v>464</v>
      </c>
      <c r="C33" s="50">
        <v>99</v>
      </c>
      <c r="D33" s="50"/>
      <c r="E33" s="45">
        <v>40</v>
      </c>
      <c r="F33" s="6">
        <f>IF(B33="MAL",E33,IF(E33&gt;=11,E33+variables!$B$1,11))</f>
        <v>41</v>
      </c>
      <c r="G33" s="38">
        <f t="shared" si="80"/>
        <v>0.65853658536585369</v>
      </c>
      <c r="H33" s="16">
        <v>27</v>
      </c>
      <c r="I33" s="149">
        <f t="shared" si="81"/>
        <v>27</v>
      </c>
      <c r="J33" s="16">
        <f t="shared" si="92"/>
        <v>0</v>
      </c>
      <c r="K33" s="16">
        <v>2017</v>
      </c>
      <c r="L33" s="73">
        <v>2017</v>
      </c>
      <c r="M33" s="16"/>
      <c r="N33" s="16"/>
      <c r="O33" s="16"/>
      <c r="P33" s="149">
        <f t="shared" si="106"/>
        <v>27</v>
      </c>
      <c r="Q33" s="16"/>
      <c r="R33" s="16"/>
      <c r="S33" s="16"/>
      <c r="T33" s="16"/>
      <c r="U33" s="149">
        <f t="shared" si="94"/>
        <v>27</v>
      </c>
      <c r="V33" s="16"/>
      <c r="W33" s="16"/>
      <c r="X33" s="16"/>
      <c r="Y33" s="16"/>
      <c r="Z33" s="6">
        <f t="shared" si="82"/>
        <v>27</v>
      </c>
      <c r="AA33" s="16"/>
      <c r="AB33" s="16"/>
      <c r="AC33" s="16"/>
      <c r="AD33" s="16"/>
      <c r="AE33" s="6">
        <f t="shared" si="83"/>
        <v>27</v>
      </c>
      <c r="AF33" s="16"/>
      <c r="AG33" s="16"/>
      <c r="AH33" s="16"/>
      <c r="AI33" s="16"/>
      <c r="AJ33" s="6">
        <f t="shared" si="84"/>
        <v>27</v>
      </c>
      <c r="AK33" s="16"/>
      <c r="AL33" s="16"/>
      <c r="AM33" s="16"/>
      <c r="AN33" s="16"/>
      <c r="AO33" s="6">
        <f t="shared" si="85"/>
        <v>27</v>
      </c>
      <c r="AP33" s="16"/>
      <c r="AQ33" s="16"/>
      <c r="AR33" s="16"/>
      <c r="AS33" s="16"/>
      <c r="AT33" s="6">
        <f t="shared" si="86"/>
        <v>27</v>
      </c>
      <c r="AU33" s="16"/>
      <c r="AV33" s="16"/>
      <c r="AW33" s="16"/>
      <c r="AX33" s="16"/>
      <c r="AY33" s="6">
        <f t="shared" si="87"/>
        <v>27</v>
      </c>
      <c r="AZ33" s="16"/>
      <c r="BA33" s="16"/>
      <c r="BB33" s="16"/>
      <c r="BC33" s="16"/>
      <c r="BD33" s="6">
        <f t="shared" si="107"/>
        <v>27</v>
      </c>
      <c r="BE33" s="16"/>
      <c r="BF33" s="16"/>
      <c r="BG33" s="16"/>
      <c r="BH33" s="16"/>
      <c r="BI33" s="6">
        <f t="shared" si="89"/>
        <v>27</v>
      </c>
      <c r="BJ33" s="16"/>
      <c r="BK33" s="16"/>
      <c r="BL33" s="16"/>
      <c r="BM33" s="16"/>
      <c r="BN33" s="6">
        <f t="shared" si="90"/>
        <v>27</v>
      </c>
      <c r="BO33" s="16"/>
      <c r="BP33" s="16"/>
      <c r="BQ33" s="16"/>
      <c r="BR33" s="16"/>
      <c r="BS33" s="6">
        <f t="shared" si="91"/>
        <v>27</v>
      </c>
    </row>
    <row r="34" spans="1:71" s="39" customFormat="1" x14ac:dyDescent="0.25">
      <c r="A34" s="6"/>
      <c r="B34" s="49"/>
      <c r="C34" s="50"/>
      <c r="D34" s="50"/>
      <c r="E34" s="45"/>
      <c r="F34" s="6"/>
      <c r="G34" s="38"/>
      <c r="H34" s="16"/>
      <c r="I34" s="149"/>
      <c r="J34" s="16"/>
      <c r="K34" s="16"/>
      <c r="L34" s="16"/>
      <c r="M34" s="16"/>
      <c r="N34" s="16"/>
      <c r="O34" s="16"/>
      <c r="P34" s="149"/>
      <c r="Q34" s="16"/>
      <c r="R34" s="16"/>
      <c r="S34" s="16"/>
      <c r="T34" s="16"/>
      <c r="U34" s="149"/>
      <c r="V34" s="16"/>
      <c r="W34" s="16"/>
      <c r="X34" s="16"/>
      <c r="Y34" s="16"/>
      <c r="Z34" s="6"/>
      <c r="AA34" s="16"/>
      <c r="AB34" s="16"/>
      <c r="AC34" s="16"/>
      <c r="AD34" s="16"/>
      <c r="AE34" s="6"/>
      <c r="AF34" s="16"/>
      <c r="AG34" s="16"/>
      <c r="AH34" s="16"/>
      <c r="AI34" s="16"/>
      <c r="AJ34" s="6"/>
      <c r="AK34" s="16"/>
      <c r="AL34" s="16"/>
      <c r="AM34" s="16"/>
      <c r="AN34" s="16"/>
      <c r="AO34" s="6"/>
      <c r="AP34" s="16"/>
      <c r="AQ34" s="16"/>
      <c r="AR34" s="16"/>
      <c r="AS34" s="16"/>
      <c r="AT34" s="6"/>
      <c r="AU34" s="16"/>
      <c r="AV34" s="16"/>
      <c r="AW34" s="16"/>
      <c r="AX34" s="16"/>
      <c r="AY34" s="6"/>
      <c r="AZ34" s="16"/>
      <c r="BA34" s="16"/>
      <c r="BB34" s="16"/>
      <c r="BC34" s="16"/>
      <c r="BD34" s="6"/>
      <c r="BE34" s="16"/>
      <c r="BF34" s="16"/>
      <c r="BG34" s="16"/>
      <c r="BH34" s="16"/>
      <c r="BI34" s="6"/>
      <c r="BJ34" s="16"/>
      <c r="BK34" s="16"/>
      <c r="BL34" s="16"/>
      <c r="BM34" s="16"/>
      <c r="BN34" s="6"/>
      <c r="BO34" s="16"/>
      <c r="BP34" s="16"/>
      <c r="BQ34" s="16"/>
      <c r="BR34" s="16"/>
      <c r="BS34" s="6"/>
    </row>
    <row r="35" spans="1:71" s="39" customForma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>
        <f>SUM(M17:M33)</f>
        <v>0</v>
      </c>
      <c r="N35" s="6">
        <f t="shared" ref="N35:BS35" si="108">SUM(N17:N33)</f>
        <v>0</v>
      </c>
      <c r="O35" s="6">
        <f t="shared" si="108"/>
        <v>0</v>
      </c>
      <c r="P35" s="6">
        <f t="shared" si="108"/>
        <v>255</v>
      </c>
      <c r="Q35" s="6">
        <f t="shared" si="108"/>
        <v>1</v>
      </c>
      <c r="R35" s="6">
        <f t="shared" si="108"/>
        <v>0</v>
      </c>
      <c r="S35" s="6">
        <f t="shared" si="108"/>
        <v>0</v>
      </c>
      <c r="T35" s="6">
        <f t="shared" si="108"/>
        <v>0</v>
      </c>
      <c r="U35" s="6">
        <f t="shared" si="108"/>
        <v>256</v>
      </c>
      <c r="V35" s="6">
        <f t="shared" si="108"/>
        <v>0</v>
      </c>
      <c r="W35" s="6">
        <f t="shared" si="108"/>
        <v>0</v>
      </c>
      <c r="X35" s="6">
        <f t="shared" si="108"/>
        <v>0</v>
      </c>
      <c r="Y35" s="6">
        <f t="shared" si="108"/>
        <v>0</v>
      </c>
      <c r="Z35" s="6">
        <f t="shared" si="108"/>
        <v>256</v>
      </c>
      <c r="AA35" s="6">
        <f t="shared" si="108"/>
        <v>0</v>
      </c>
      <c r="AB35" s="6">
        <f t="shared" si="108"/>
        <v>0</v>
      </c>
      <c r="AC35" s="6">
        <f t="shared" si="108"/>
        <v>0</v>
      </c>
      <c r="AD35" s="6">
        <f t="shared" si="108"/>
        <v>0</v>
      </c>
      <c r="AE35" s="6">
        <f t="shared" si="108"/>
        <v>256</v>
      </c>
      <c r="AF35" s="6">
        <f t="shared" si="108"/>
        <v>0</v>
      </c>
      <c r="AG35" s="6">
        <f t="shared" si="108"/>
        <v>0</v>
      </c>
      <c r="AH35" s="6">
        <f t="shared" si="108"/>
        <v>0</v>
      </c>
      <c r="AI35" s="6">
        <f t="shared" si="108"/>
        <v>0</v>
      </c>
      <c r="AJ35" s="6">
        <f t="shared" si="108"/>
        <v>256</v>
      </c>
      <c r="AK35" s="6">
        <f t="shared" si="108"/>
        <v>0</v>
      </c>
      <c r="AL35" s="6">
        <f t="shared" si="108"/>
        <v>0</v>
      </c>
      <c r="AM35" s="6">
        <f t="shared" si="108"/>
        <v>0</v>
      </c>
      <c r="AN35" s="6">
        <f t="shared" si="108"/>
        <v>0</v>
      </c>
      <c r="AO35" s="6">
        <f t="shared" si="108"/>
        <v>256</v>
      </c>
      <c r="AP35" s="6">
        <f t="shared" si="108"/>
        <v>0</v>
      </c>
      <c r="AQ35" s="6">
        <f t="shared" si="108"/>
        <v>0</v>
      </c>
      <c r="AR35" s="6">
        <f t="shared" si="108"/>
        <v>0</v>
      </c>
      <c r="AS35" s="6">
        <f t="shared" si="108"/>
        <v>0</v>
      </c>
      <c r="AT35" s="6">
        <f t="shared" si="108"/>
        <v>256</v>
      </c>
      <c r="AU35" s="6">
        <f t="shared" si="108"/>
        <v>0</v>
      </c>
      <c r="AV35" s="6">
        <f t="shared" si="108"/>
        <v>0</v>
      </c>
      <c r="AW35" s="6">
        <f t="shared" si="108"/>
        <v>0</v>
      </c>
      <c r="AX35" s="6">
        <f t="shared" si="108"/>
        <v>0</v>
      </c>
      <c r="AY35" s="6">
        <f t="shared" si="108"/>
        <v>256</v>
      </c>
      <c r="AZ35" s="6">
        <f t="shared" si="108"/>
        <v>0</v>
      </c>
      <c r="BA35" s="6">
        <f t="shared" si="108"/>
        <v>0</v>
      </c>
      <c r="BB35" s="6">
        <f t="shared" si="108"/>
        <v>0</v>
      </c>
      <c r="BC35" s="6">
        <f t="shared" si="108"/>
        <v>0</v>
      </c>
      <c r="BD35" s="6">
        <f t="shared" si="108"/>
        <v>256</v>
      </c>
      <c r="BE35" s="6">
        <f t="shared" si="108"/>
        <v>0</v>
      </c>
      <c r="BF35" s="6">
        <f t="shared" si="108"/>
        <v>0</v>
      </c>
      <c r="BG35" s="6">
        <f t="shared" si="108"/>
        <v>0</v>
      </c>
      <c r="BH35" s="6">
        <f t="shared" si="108"/>
        <v>0</v>
      </c>
      <c r="BI35" s="6">
        <f t="shared" si="108"/>
        <v>256</v>
      </c>
      <c r="BJ35" s="6">
        <f t="shared" si="108"/>
        <v>0</v>
      </c>
      <c r="BK35" s="6">
        <f t="shared" si="108"/>
        <v>0</v>
      </c>
      <c r="BL35" s="6">
        <f t="shared" si="108"/>
        <v>0</v>
      </c>
      <c r="BM35" s="6">
        <f t="shared" si="108"/>
        <v>0</v>
      </c>
      <c r="BN35" s="6">
        <f t="shared" si="108"/>
        <v>256</v>
      </c>
      <c r="BO35" s="6">
        <f t="shared" si="108"/>
        <v>0</v>
      </c>
      <c r="BP35" s="6">
        <f t="shared" si="108"/>
        <v>0</v>
      </c>
      <c r="BQ35" s="6">
        <f t="shared" si="108"/>
        <v>0</v>
      </c>
      <c r="BR35" s="6">
        <f t="shared" si="108"/>
        <v>0</v>
      </c>
      <c r="BS35" s="6">
        <f t="shared" si="108"/>
        <v>256</v>
      </c>
    </row>
    <row r="36" spans="1:71" x14ac:dyDescent="0.25">
      <c r="A36" s="4"/>
      <c r="B36" s="4" t="s">
        <v>299</v>
      </c>
      <c r="C36" s="4">
        <f>COUNT(C18:C33)</f>
        <v>16</v>
      </c>
      <c r="D36" s="4"/>
      <c r="E36" s="4">
        <f>SUM(E17:E33)</f>
        <v>538</v>
      </c>
      <c r="F36" s="4">
        <f>SUM(F17:F33)</f>
        <v>554</v>
      </c>
      <c r="G36" s="7">
        <f>$BS35/F36</f>
        <v>0.46209386281588449</v>
      </c>
      <c r="H36" s="4">
        <f>SUM(H17:H33)</f>
        <v>255</v>
      </c>
      <c r="I36" s="4">
        <f t="shared" ref="I36:J36" si="109">SUM(I17:I33)</f>
        <v>256</v>
      </c>
      <c r="J36" s="4">
        <f t="shared" si="109"/>
        <v>1</v>
      </c>
      <c r="K36" s="6"/>
      <c r="L36" s="6"/>
      <c r="M36" s="6"/>
      <c r="N36" s="4"/>
      <c r="O36" s="4"/>
      <c r="P36" s="7">
        <f>P35/F36</f>
        <v>0.46028880866425992</v>
      </c>
      <c r="Q36" s="4">
        <f>L35+Q35</f>
        <v>1</v>
      </c>
      <c r="R36" s="4">
        <f>M35+R35</f>
        <v>0</v>
      </c>
      <c r="S36" s="4">
        <f>N35+S35</f>
        <v>0</v>
      </c>
      <c r="T36" s="4">
        <f>O35+T35</f>
        <v>0</v>
      </c>
      <c r="U36" s="7">
        <f>U35/F36</f>
        <v>0.46209386281588449</v>
      </c>
      <c r="V36" s="4">
        <f>+Q36+V35</f>
        <v>1</v>
      </c>
      <c r="W36" s="4">
        <f>R36+W35</f>
        <v>0</v>
      </c>
      <c r="X36" s="4">
        <f>S36+X35</f>
        <v>0</v>
      </c>
      <c r="Y36" s="4">
        <f>T36+Y35</f>
        <v>0</v>
      </c>
      <c r="Z36" s="7">
        <f>Z35/F36</f>
        <v>0.46209386281588449</v>
      </c>
      <c r="AA36" s="4">
        <f>+V36+AA35</f>
        <v>1</v>
      </c>
      <c r="AB36" s="4">
        <f>W36+AB35</f>
        <v>0</v>
      </c>
      <c r="AC36" s="4">
        <f>X36+AC35</f>
        <v>0</v>
      </c>
      <c r="AD36" s="4">
        <f>Y36+AD35</f>
        <v>0</v>
      </c>
      <c r="AE36" s="7">
        <f>AE35/F36</f>
        <v>0.46209386281588449</v>
      </c>
      <c r="AF36" s="4">
        <f>+AA36+AF35</f>
        <v>1</v>
      </c>
      <c r="AG36" s="4">
        <f>AB36+AG35</f>
        <v>0</v>
      </c>
      <c r="AH36" s="4">
        <f>AC36+AH35</f>
        <v>0</v>
      </c>
      <c r="AI36" s="4">
        <f>AD36+AI35</f>
        <v>0</v>
      </c>
      <c r="AJ36" s="7">
        <f>AJ35/F36</f>
        <v>0.46209386281588449</v>
      </c>
      <c r="AK36" s="4">
        <f>+AF36+AK35</f>
        <v>1</v>
      </c>
      <c r="AL36" s="4">
        <f>AG36+AL35</f>
        <v>0</v>
      </c>
      <c r="AM36" s="4">
        <f>AH36+AM35</f>
        <v>0</v>
      </c>
      <c r="AN36" s="4">
        <f>AI36+AN35</f>
        <v>0</v>
      </c>
      <c r="AO36" s="7">
        <f>AO35/F36</f>
        <v>0.46209386281588449</v>
      </c>
      <c r="AP36" s="4">
        <f>+AK36+AP35</f>
        <v>1</v>
      </c>
      <c r="AQ36" s="4">
        <f>AL36+AQ35</f>
        <v>0</v>
      </c>
      <c r="AR36" s="4">
        <f>AM36+AR35</f>
        <v>0</v>
      </c>
      <c r="AS36" s="4">
        <f>AN36+AS35</f>
        <v>0</v>
      </c>
      <c r="AT36" s="7">
        <f>AT35/F36</f>
        <v>0.46209386281588449</v>
      </c>
      <c r="AU36" s="4">
        <f>+AP36+AU35</f>
        <v>1</v>
      </c>
      <c r="AV36" s="4">
        <f>AQ36+AV35</f>
        <v>0</v>
      </c>
      <c r="AW36" s="4">
        <f>AR36+AW35</f>
        <v>0</v>
      </c>
      <c r="AX36" s="4">
        <f>AS36+AX35</f>
        <v>0</v>
      </c>
      <c r="AY36" s="7">
        <f>AY35/F36</f>
        <v>0.46209386281588449</v>
      </c>
      <c r="AZ36" s="4">
        <f>+AU36+AZ35</f>
        <v>1</v>
      </c>
      <c r="BA36" s="4">
        <f>AV36+BA35</f>
        <v>0</v>
      </c>
      <c r="BB36" s="4">
        <f>AW36+BB35</f>
        <v>0</v>
      </c>
      <c r="BC36" s="4">
        <f>AX36+BC35</f>
        <v>0</v>
      </c>
      <c r="BD36" s="7">
        <f>BD35/F36</f>
        <v>0.46209386281588449</v>
      </c>
      <c r="BE36" s="4">
        <f>+AZ36+BE35</f>
        <v>1</v>
      </c>
      <c r="BF36" s="4">
        <f>BA36+BF35</f>
        <v>0</v>
      </c>
      <c r="BG36" s="4">
        <f>BB36+BG35</f>
        <v>0</v>
      </c>
      <c r="BH36" s="4">
        <f>BC36+BH35</f>
        <v>0</v>
      </c>
      <c r="BI36" s="7">
        <f>BI35/F36</f>
        <v>0.46209386281588449</v>
      </c>
      <c r="BJ36" s="4">
        <f>+BE36+BJ35</f>
        <v>1</v>
      </c>
      <c r="BK36" s="4">
        <f>BF36+BK35</f>
        <v>0</v>
      </c>
      <c r="BL36" s="4">
        <f>BG36+BL35</f>
        <v>0</v>
      </c>
      <c r="BM36" s="4">
        <f>BH36+BM35</f>
        <v>0</v>
      </c>
      <c r="BN36" s="7">
        <f>BN35/F36</f>
        <v>0.46209386281588449</v>
      </c>
      <c r="BO36" s="4">
        <f>+BJ36+BO35</f>
        <v>1</v>
      </c>
      <c r="BP36" s="4">
        <f>BK36+BP35</f>
        <v>0</v>
      </c>
      <c r="BQ36" s="4">
        <f>BL36+BQ35</f>
        <v>0</v>
      </c>
      <c r="BR36" s="4">
        <f>BM36+BR35</f>
        <v>0</v>
      </c>
      <c r="BS36" s="7">
        <f>BS35/F36</f>
        <v>0.46209386281588449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scale="3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24" sqref="J24"/>
    </sheetView>
  </sheetViews>
  <sheetFormatPr defaultColWidth="8.85546875" defaultRowHeight="15" x14ac:dyDescent="0.25"/>
  <cols>
    <col min="1" max="1" width="16.85546875" bestFit="1" customWidth="1"/>
    <col min="2" max="2" width="15.140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7" t="s">
        <v>424</v>
      </c>
      <c r="N1" s="198"/>
      <c r="O1" s="198"/>
      <c r="P1" s="199"/>
      <c r="Q1" s="197" t="s">
        <v>157</v>
      </c>
      <c r="R1" s="198"/>
      <c r="S1" s="198"/>
      <c r="T1" s="198"/>
      <c r="U1" s="199"/>
      <c r="V1" s="197" t="s">
        <v>361</v>
      </c>
      <c r="W1" s="198"/>
      <c r="X1" s="198"/>
      <c r="Y1" s="198"/>
      <c r="Z1" s="199"/>
      <c r="AA1" s="197" t="s">
        <v>176</v>
      </c>
      <c r="AB1" s="198"/>
      <c r="AC1" s="198"/>
      <c r="AD1" s="198"/>
      <c r="AE1" s="199"/>
      <c r="AF1" s="197" t="s">
        <v>177</v>
      </c>
      <c r="AG1" s="198"/>
      <c r="AH1" s="198"/>
      <c r="AI1" s="198"/>
      <c r="AJ1" s="199"/>
      <c r="AK1" s="197" t="s">
        <v>94</v>
      </c>
      <c r="AL1" s="198"/>
      <c r="AM1" s="198"/>
      <c r="AN1" s="198"/>
      <c r="AO1" s="199"/>
      <c r="AP1" s="197" t="s">
        <v>95</v>
      </c>
      <c r="AQ1" s="198"/>
      <c r="AR1" s="198"/>
      <c r="AS1" s="198"/>
      <c r="AT1" s="199"/>
      <c r="AU1" s="197" t="s">
        <v>65</v>
      </c>
      <c r="AV1" s="198"/>
      <c r="AW1" s="198"/>
      <c r="AX1" s="198"/>
      <c r="AY1" s="199"/>
      <c r="AZ1" s="197" t="s">
        <v>66</v>
      </c>
      <c r="BA1" s="198"/>
      <c r="BB1" s="198"/>
      <c r="BC1" s="198"/>
      <c r="BD1" s="199"/>
      <c r="BE1" s="197" t="s">
        <v>58</v>
      </c>
      <c r="BF1" s="198"/>
      <c r="BG1" s="198"/>
      <c r="BH1" s="198"/>
      <c r="BI1" s="199"/>
      <c r="BJ1" s="197" t="s">
        <v>278</v>
      </c>
      <c r="BK1" s="198"/>
      <c r="BL1" s="198"/>
      <c r="BM1" s="198"/>
      <c r="BN1" s="199"/>
      <c r="BO1" s="197" t="s">
        <v>396</v>
      </c>
      <c r="BP1" s="198"/>
      <c r="BQ1" s="198"/>
      <c r="BR1" s="198"/>
      <c r="BS1" s="199"/>
    </row>
    <row r="2" spans="1:71" s="29" customFormat="1" ht="29.2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s="39" customFormat="1" ht="16.5" customHeight="1" x14ac:dyDescent="0.25">
      <c r="A3" s="75" t="s">
        <v>112</v>
      </c>
      <c r="B3" s="59" t="s">
        <v>161</v>
      </c>
      <c r="C3" s="59"/>
      <c r="D3" s="59"/>
      <c r="E3" s="77">
        <v>34</v>
      </c>
      <c r="F3" s="59">
        <f>IF(B3="MAL",E3,IF(E3&gt;=11,E3+variables!$B$1,11))</f>
        <v>34</v>
      </c>
      <c r="G3" s="76">
        <f t="shared" ref="G3:G10" si="0">$BS3/F3</f>
        <v>1</v>
      </c>
      <c r="H3" s="156">
        <v>34</v>
      </c>
      <c r="I3" s="156">
        <f>+H3+J3</f>
        <v>34</v>
      </c>
      <c r="J3" s="171"/>
      <c r="K3" s="78">
        <v>2017</v>
      </c>
      <c r="L3" s="23">
        <v>2017</v>
      </c>
      <c r="M3" s="23"/>
      <c r="N3" s="23"/>
      <c r="O3" s="23"/>
      <c r="P3" s="156">
        <f>+H3</f>
        <v>34</v>
      </c>
      <c r="Q3" s="23"/>
      <c r="R3" s="23"/>
      <c r="S3" s="23"/>
      <c r="T3" s="23"/>
      <c r="U3" s="6">
        <f t="shared" ref="U3:U10" si="1">SUM(P3:T3)</f>
        <v>34</v>
      </c>
      <c r="V3" s="23"/>
      <c r="W3" s="23"/>
      <c r="X3" s="23"/>
      <c r="Y3" s="23"/>
      <c r="Z3" s="6">
        <f t="shared" ref="Z3:Z10" si="2">SUM(U3:Y3)</f>
        <v>34</v>
      </c>
      <c r="AA3" s="23"/>
      <c r="AB3" s="23"/>
      <c r="AC3" s="23"/>
      <c r="AD3" s="23"/>
      <c r="AE3" s="6">
        <f t="shared" ref="AE3:AE10" si="3">SUM(Z3:AD3)</f>
        <v>34</v>
      </c>
      <c r="AF3" s="23"/>
      <c r="AG3" s="23"/>
      <c r="AH3" s="23"/>
      <c r="AI3" s="23"/>
      <c r="AJ3" s="6">
        <f t="shared" ref="AJ3:AJ10" si="4">SUM(AE3:AI3)</f>
        <v>34</v>
      </c>
      <c r="AK3" s="23"/>
      <c r="AL3" s="23"/>
      <c r="AM3" s="23"/>
      <c r="AN3" s="23"/>
      <c r="AO3" s="6">
        <f t="shared" ref="AO3:AO10" si="5">SUM(AJ3:AN3)</f>
        <v>34</v>
      </c>
      <c r="AP3" s="23"/>
      <c r="AQ3" s="23"/>
      <c r="AR3" s="23"/>
      <c r="AS3" s="23"/>
      <c r="AT3" s="6">
        <f t="shared" ref="AT3:AT10" si="6">SUM(AO3:AS3)</f>
        <v>34</v>
      </c>
      <c r="AU3" s="23"/>
      <c r="AV3" s="23"/>
      <c r="AW3" s="23"/>
      <c r="AX3" s="23"/>
      <c r="AY3" s="6">
        <f t="shared" ref="AY3:AY10" si="7">SUM(AT3:AX3)</f>
        <v>34</v>
      </c>
      <c r="AZ3" s="23"/>
      <c r="BA3" s="23"/>
      <c r="BB3" s="23"/>
      <c r="BC3" s="23"/>
      <c r="BD3" s="6">
        <f t="shared" ref="BD3:BD10" si="8">SUM(AY3:BC3)</f>
        <v>34</v>
      </c>
      <c r="BE3" s="23"/>
      <c r="BF3" s="23"/>
      <c r="BG3" s="23"/>
      <c r="BH3" s="23"/>
      <c r="BI3" s="6">
        <f t="shared" ref="BI3:BI10" si="9">SUM(BD3:BH3)</f>
        <v>34</v>
      </c>
      <c r="BJ3" s="23"/>
      <c r="BK3" s="23"/>
      <c r="BL3" s="23"/>
      <c r="BM3" s="23"/>
      <c r="BN3" s="6">
        <f t="shared" ref="BN3:BN10" si="10">SUM(BI3:BM3)</f>
        <v>34</v>
      </c>
      <c r="BO3" s="23"/>
      <c r="BP3" s="23"/>
      <c r="BQ3" s="23"/>
      <c r="BR3" s="23"/>
      <c r="BS3" s="6">
        <f t="shared" ref="BS3:BS10" si="11">SUM(BN3:BR3)</f>
        <v>34</v>
      </c>
    </row>
    <row r="4" spans="1:71" s="39" customFormat="1" x14ac:dyDescent="0.25">
      <c r="A4" s="6"/>
      <c r="B4" s="47" t="s">
        <v>261</v>
      </c>
      <c r="C4" s="50">
        <v>1</v>
      </c>
      <c r="D4" s="50">
        <v>8760</v>
      </c>
      <c r="E4" s="51">
        <v>43</v>
      </c>
      <c r="F4" s="6">
        <f>IF(B4="MAL",E4,IF(E4&gt;=11,E4+variables!$B$1,11))</f>
        <v>44</v>
      </c>
      <c r="G4" s="76">
        <f t="shared" si="0"/>
        <v>0.81818181818181823</v>
      </c>
      <c r="H4" s="156">
        <v>36</v>
      </c>
      <c r="I4" s="156">
        <f t="shared" ref="I4:I10" si="12">+H4+J4</f>
        <v>36</v>
      </c>
      <c r="J4" s="164"/>
      <c r="K4" s="78">
        <v>2017</v>
      </c>
      <c r="L4" s="16">
        <v>2017</v>
      </c>
      <c r="M4" s="16"/>
      <c r="N4" s="16"/>
      <c r="O4" s="16"/>
      <c r="P4" s="149">
        <f>SUM(M4:O4)+H4</f>
        <v>36</v>
      </c>
      <c r="Q4" s="16"/>
      <c r="R4" s="16"/>
      <c r="S4" s="16"/>
      <c r="T4" s="16"/>
      <c r="U4" s="6">
        <f t="shared" si="1"/>
        <v>36</v>
      </c>
      <c r="V4" s="16"/>
      <c r="W4" s="16"/>
      <c r="X4" s="16"/>
      <c r="Y4" s="16"/>
      <c r="Z4" s="6">
        <f t="shared" si="2"/>
        <v>36</v>
      </c>
      <c r="AA4" s="16"/>
      <c r="AB4" s="16"/>
      <c r="AC4" s="16"/>
      <c r="AD4" s="16"/>
      <c r="AE4" s="6">
        <f t="shared" si="3"/>
        <v>36</v>
      </c>
      <c r="AF4" s="16"/>
      <c r="AG4" s="16"/>
      <c r="AH4" s="16"/>
      <c r="AI4" s="16"/>
      <c r="AJ4" s="6">
        <f t="shared" si="4"/>
        <v>36</v>
      </c>
      <c r="AK4" s="16"/>
      <c r="AL4" s="16"/>
      <c r="AM4" s="16"/>
      <c r="AN4" s="16"/>
      <c r="AO4" s="6">
        <f t="shared" si="5"/>
        <v>36</v>
      </c>
      <c r="AP4" s="16"/>
      <c r="AQ4" s="16"/>
      <c r="AR4" s="16"/>
      <c r="AS4" s="16"/>
      <c r="AT4" s="6">
        <f t="shared" si="6"/>
        <v>36</v>
      </c>
      <c r="AU4" s="16"/>
      <c r="AV4" s="16"/>
      <c r="AW4" s="16"/>
      <c r="AX4" s="16"/>
      <c r="AY4" s="6">
        <f t="shared" si="7"/>
        <v>36</v>
      </c>
      <c r="AZ4" s="16"/>
      <c r="BA4" s="16"/>
      <c r="BB4" s="16"/>
      <c r="BC4" s="16"/>
      <c r="BD4" s="6">
        <f t="shared" si="8"/>
        <v>36</v>
      </c>
      <c r="BE4" s="16"/>
      <c r="BF4" s="16"/>
      <c r="BG4" s="16"/>
      <c r="BH4" s="16"/>
      <c r="BI4" s="6">
        <f t="shared" si="9"/>
        <v>36</v>
      </c>
      <c r="BJ4" s="16"/>
      <c r="BK4" s="16"/>
      <c r="BL4" s="16"/>
      <c r="BM4" s="16"/>
      <c r="BN4" s="6">
        <f t="shared" si="10"/>
        <v>36</v>
      </c>
      <c r="BO4" s="16"/>
      <c r="BP4" s="16"/>
      <c r="BQ4" s="16"/>
      <c r="BR4" s="16"/>
      <c r="BS4" s="6">
        <f t="shared" si="11"/>
        <v>36</v>
      </c>
    </row>
    <row r="5" spans="1:71" s="39" customFormat="1" x14ac:dyDescent="0.25">
      <c r="A5" s="6"/>
      <c r="B5" s="47" t="s">
        <v>33</v>
      </c>
      <c r="C5" s="124">
        <v>3</v>
      </c>
      <c r="D5" s="124">
        <v>9539</v>
      </c>
      <c r="E5" s="125">
        <v>36</v>
      </c>
      <c r="F5" s="6">
        <f>IF(B5="MAL",E5,IF(E5&gt;=11,E5+variables!$B$1,11))</f>
        <v>37</v>
      </c>
      <c r="G5" s="76">
        <f t="shared" si="0"/>
        <v>0.67567567567567566</v>
      </c>
      <c r="H5" s="156">
        <v>25</v>
      </c>
      <c r="I5" s="156">
        <f t="shared" si="12"/>
        <v>25</v>
      </c>
      <c r="J5" s="164"/>
      <c r="K5" s="78">
        <v>2017</v>
      </c>
      <c r="L5" s="16">
        <v>2017</v>
      </c>
      <c r="M5" s="16"/>
      <c r="N5" s="16"/>
      <c r="O5" s="16"/>
      <c r="P5" s="149">
        <f t="shared" ref="P5:P10" si="13">SUM(M5:O5)+H5</f>
        <v>25</v>
      </c>
      <c r="Q5" s="46"/>
      <c r="R5" s="16"/>
      <c r="S5" s="16"/>
      <c r="T5" s="16"/>
      <c r="U5" s="6">
        <f t="shared" si="1"/>
        <v>25</v>
      </c>
      <c r="V5" s="16"/>
      <c r="W5" s="16"/>
      <c r="X5" s="16"/>
      <c r="Y5" s="16"/>
      <c r="Z5" s="6">
        <f t="shared" si="2"/>
        <v>25</v>
      </c>
      <c r="AA5" s="16"/>
      <c r="AB5" s="16"/>
      <c r="AC5" s="16"/>
      <c r="AD5" s="16"/>
      <c r="AE5" s="6">
        <f t="shared" si="3"/>
        <v>25</v>
      </c>
      <c r="AF5" s="16"/>
      <c r="AG5" s="16"/>
      <c r="AH5" s="16"/>
      <c r="AI5" s="16"/>
      <c r="AJ5" s="6">
        <f t="shared" si="4"/>
        <v>25</v>
      </c>
      <c r="AK5" s="16"/>
      <c r="AL5" s="16"/>
      <c r="AM5" s="16"/>
      <c r="AN5" s="16"/>
      <c r="AO5" s="6">
        <f t="shared" si="5"/>
        <v>25</v>
      </c>
      <c r="AP5" s="16"/>
      <c r="AQ5" s="16"/>
      <c r="AR5" s="16"/>
      <c r="AS5" s="16"/>
      <c r="AT5" s="6">
        <f t="shared" si="6"/>
        <v>25</v>
      </c>
      <c r="AU5" s="16"/>
      <c r="AV5" s="16"/>
      <c r="AW5" s="16"/>
      <c r="AX5" s="16"/>
      <c r="AY5" s="6">
        <f t="shared" si="7"/>
        <v>25</v>
      </c>
      <c r="AZ5" s="16"/>
      <c r="BA5" s="16"/>
      <c r="BB5" s="16"/>
      <c r="BC5" s="16"/>
      <c r="BD5" s="6">
        <f t="shared" si="8"/>
        <v>25</v>
      </c>
      <c r="BE5" s="16"/>
      <c r="BF5" s="16"/>
      <c r="BG5" s="16"/>
      <c r="BH5" s="16"/>
      <c r="BI5" s="6">
        <f t="shared" si="9"/>
        <v>25</v>
      </c>
      <c r="BJ5" s="16"/>
      <c r="BK5" s="16"/>
      <c r="BL5" s="16"/>
      <c r="BM5" s="16"/>
      <c r="BN5" s="6">
        <f t="shared" si="10"/>
        <v>25</v>
      </c>
      <c r="BO5" s="16"/>
      <c r="BP5" s="16"/>
      <c r="BQ5" s="16"/>
      <c r="BR5" s="16"/>
      <c r="BS5" s="6">
        <f t="shared" si="11"/>
        <v>25</v>
      </c>
    </row>
    <row r="6" spans="1:71" s="39" customFormat="1" x14ac:dyDescent="0.25">
      <c r="A6" s="6"/>
      <c r="B6" s="49" t="s">
        <v>306</v>
      </c>
      <c r="C6" s="50">
        <v>6</v>
      </c>
      <c r="D6" s="50">
        <v>641</v>
      </c>
      <c r="E6" s="51">
        <v>24</v>
      </c>
      <c r="F6" s="6">
        <f>IF(B6="MAL",E6,IF(E6&gt;=11,E6+variables!$B$1,11))</f>
        <v>25</v>
      </c>
      <c r="G6" s="76">
        <f>$BS6/F6</f>
        <v>0.56000000000000005</v>
      </c>
      <c r="H6" s="156">
        <v>14</v>
      </c>
      <c r="I6" s="156">
        <f t="shared" si="12"/>
        <v>14</v>
      </c>
      <c r="J6" s="164"/>
      <c r="K6" s="78">
        <v>2017</v>
      </c>
      <c r="L6" s="16">
        <v>2017</v>
      </c>
      <c r="M6" s="16"/>
      <c r="N6" s="16"/>
      <c r="O6" s="16"/>
      <c r="P6" s="149">
        <f t="shared" si="13"/>
        <v>14</v>
      </c>
      <c r="Q6" s="16"/>
      <c r="R6" s="16"/>
      <c r="S6" s="16"/>
      <c r="T6" s="16"/>
      <c r="U6" s="6">
        <f>SUM(P6:T6)</f>
        <v>14</v>
      </c>
      <c r="V6" s="16"/>
      <c r="W6" s="16"/>
      <c r="X6" s="16"/>
      <c r="Y6" s="16"/>
      <c r="Z6" s="6">
        <f>SUM(U6:Y6)</f>
        <v>14</v>
      </c>
      <c r="AA6" s="16"/>
      <c r="AB6" s="16"/>
      <c r="AC6" s="16"/>
      <c r="AD6" s="16"/>
      <c r="AE6" s="6">
        <f>SUM(Z6:AD6)</f>
        <v>14</v>
      </c>
      <c r="AF6" s="16"/>
      <c r="AG6" s="16"/>
      <c r="AH6" s="16"/>
      <c r="AI6" s="16"/>
      <c r="AJ6" s="6">
        <f>SUM(AE6:AI6)</f>
        <v>14</v>
      </c>
      <c r="AK6" s="16"/>
      <c r="AL6" s="16"/>
      <c r="AM6" s="16"/>
      <c r="AN6" s="16"/>
      <c r="AO6" s="6">
        <f>SUM(AJ6:AN6)</f>
        <v>14</v>
      </c>
      <c r="AP6" s="16"/>
      <c r="AQ6" s="16"/>
      <c r="AR6" s="16"/>
      <c r="AS6" s="16"/>
      <c r="AT6" s="6">
        <f>SUM(AO6:AS6)</f>
        <v>14</v>
      </c>
      <c r="AU6" s="16"/>
      <c r="AV6" s="16"/>
      <c r="AW6" s="16"/>
      <c r="AX6" s="16"/>
      <c r="AY6" s="6">
        <f>SUM(AT6:AX6)</f>
        <v>14</v>
      </c>
      <c r="AZ6" s="16"/>
      <c r="BA6" s="16"/>
      <c r="BB6" s="16"/>
      <c r="BC6" s="16"/>
      <c r="BD6" s="6">
        <f>SUM(AY6:BC6)</f>
        <v>14</v>
      </c>
      <c r="BE6" s="16"/>
      <c r="BF6" s="16"/>
      <c r="BG6" s="16"/>
      <c r="BH6" s="16"/>
      <c r="BI6" s="6">
        <f>SUM(BD6:BH6)</f>
        <v>14</v>
      </c>
      <c r="BJ6" s="16"/>
      <c r="BK6" s="16"/>
      <c r="BL6" s="16"/>
      <c r="BM6" s="16"/>
      <c r="BN6" s="6">
        <f>SUM(BI6:BM6)</f>
        <v>14</v>
      </c>
      <c r="BO6" s="16"/>
      <c r="BP6" s="16"/>
      <c r="BQ6" s="16"/>
      <c r="BR6" s="16"/>
      <c r="BS6" s="6">
        <f t="shared" si="11"/>
        <v>14</v>
      </c>
    </row>
    <row r="7" spans="1:71" s="39" customFormat="1" x14ac:dyDescent="0.25">
      <c r="A7" s="6"/>
      <c r="B7" s="49" t="s">
        <v>451</v>
      </c>
      <c r="C7" s="50">
        <v>7</v>
      </c>
      <c r="D7" s="50"/>
      <c r="E7" s="51">
        <v>19</v>
      </c>
      <c r="F7" s="6">
        <f>IF(B7="MAL",E7,IF(E7&gt;=11,E7+variables!$B$1,11))</f>
        <v>20</v>
      </c>
      <c r="G7" s="76">
        <f>$BS7/F7</f>
        <v>0</v>
      </c>
      <c r="H7" s="156">
        <v>0</v>
      </c>
      <c r="I7" s="156">
        <f t="shared" si="12"/>
        <v>0</v>
      </c>
      <c r="J7" s="164"/>
      <c r="K7" s="78">
        <v>2017</v>
      </c>
      <c r="L7" s="16">
        <v>2017</v>
      </c>
      <c r="M7" s="16"/>
      <c r="N7" s="16"/>
      <c r="O7" s="16"/>
      <c r="P7" s="149">
        <f t="shared" si="13"/>
        <v>0</v>
      </c>
      <c r="Q7" s="16"/>
      <c r="R7" s="16"/>
      <c r="S7" s="16"/>
      <c r="T7" s="16"/>
      <c r="U7" s="6">
        <f>SUM(P7:T7)</f>
        <v>0</v>
      </c>
      <c r="V7" s="16"/>
      <c r="W7" s="16"/>
      <c r="X7" s="16"/>
      <c r="Y7" s="16"/>
      <c r="Z7" s="6">
        <f>SUM(U7:Y7)</f>
        <v>0</v>
      </c>
      <c r="AA7" s="16"/>
      <c r="AB7" s="16"/>
      <c r="AC7" s="16"/>
      <c r="AD7" s="16"/>
      <c r="AE7" s="6">
        <f>SUM(Z7:AD7)</f>
        <v>0</v>
      </c>
      <c r="AF7" s="16"/>
      <c r="AG7" s="16"/>
      <c r="AH7" s="16"/>
      <c r="AI7" s="16"/>
      <c r="AJ7" s="6">
        <f>SUM(AE7:AI7)</f>
        <v>0</v>
      </c>
      <c r="AK7" s="16"/>
      <c r="AL7" s="16"/>
      <c r="AM7" s="16"/>
      <c r="AN7" s="16"/>
      <c r="AO7" s="6">
        <f>SUM(AJ7:AN7)</f>
        <v>0</v>
      </c>
      <c r="AP7" s="16"/>
      <c r="AQ7" s="16"/>
      <c r="AR7" s="16"/>
      <c r="AS7" s="16"/>
      <c r="AT7" s="6">
        <f>SUM(AO7:AS7)</f>
        <v>0</v>
      </c>
      <c r="AU7" s="16"/>
      <c r="AV7" s="16"/>
      <c r="AW7" s="16"/>
      <c r="AX7" s="16"/>
      <c r="AY7" s="6">
        <f>SUM(AT7:AX7)</f>
        <v>0</v>
      </c>
      <c r="AZ7" s="16"/>
      <c r="BA7" s="16"/>
      <c r="BB7" s="16"/>
      <c r="BC7" s="16"/>
      <c r="BD7" s="6">
        <f>SUM(AY7:BC7)</f>
        <v>0</v>
      </c>
      <c r="BE7" s="16"/>
      <c r="BF7" s="16"/>
      <c r="BG7" s="16"/>
      <c r="BH7" s="16"/>
      <c r="BI7" s="6">
        <f>SUM(BD7:BH7)</f>
        <v>0</v>
      </c>
      <c r="BJ7" s="16"/>
      <c r="BK7" s="16"/>
      <c r="BL7" s="16"/>
      <c r="BM7" s="16"/>
      <c r="BN7" s="6">
        <f>SUM(BI7:BM7)</f>
        <v>0</v>
      </c>
      <c r="BO7" s="16"/>
      <c r="BP7" s="16"/>
      <c r="BQ7" s="16"/>
      <c r="BR7" s="16"/>
      <c r="BS7" s="6">
        <f t="shared" si="11"/>
        <v>0</v>
      </c>
    </row>
    <row r="8" spans="1:71" s="39" customFormat="1" x14ac:dyDescent="0.25">
      <c r="A8" s="6"/>
      <c r="B8" s="49" t="s">
        <v>403</v>
      </c>
      <c r="C8" s="50">
        <v>9</v>
      </c>
      <c r="D8" s="50">
        <v>6734</v>
      </c>
      <c r="E8" s="51">
        <v>15</v>
      </c>
      <c r="F8" s="6">
        <f>IF(B8="MAL",E8,IF(E8&gt;=11,E8+variables!$B$1,11))</f>
        <v>16</v>
      </c>
      <c r="G8" s="76">
        <f t="shared" si="0"/>
        <v>0.3125</v>
      </c>
      <c r="H8" s="156">
        <v>5</v>
      </c>
      <c r="I8" s="156">
        <f t="shared" si="12"/>
        <v>5</v>
      </c>
      <c r="J8" s="164"/>
      <c r="K8" s="78">
        <v>2017</v>
      </c>
      <c r="L8" s="16">
        <v>2017</v>
      </c>
      <c r="M8" s="16"/>
      <c r="N8" s="16"/>
      <c r="O8" s="16"/>
      <c r="P8" s="149">
        <f t="shared" si="13"/>
        <v>5</v>
      </c>
      <c r="Q8" s="16"/>
      <c r="R8" s="16"/>
      <c r="S8" s="16"/>
      <c r="T8" s="16"/>
      <c r="U8" s="6">
        <f t="shared" si="1"/>
        <v>5</v>
      </c>
      <c r="V8" s="16"/>
      <c r="W8" s="16"/>
      <c r="X8" s="16"/>
      <c r="Y8" s="16"/>
      <c r="Z8" s="6">
        <f t="shared" si="2"/>
        <v>5</v>
      </c>
      <c r="AA8" s="16"/>
      <c r="AB8" s="16"/>
      <c r="AC8" s="16"/>
      <c r="AD8" s="16"/>
      <c r="AE8" s="6">
        <f t="shared" si="3"/>
        <v>5</v>
      </c>
      <c r="AF8" s="16"/>
      <c r="AG8" s="16"/>
      <c r="AH8" s="16"/>
      <c r="AI8" s="16"/>
      <c r="AJ8" s="6">
        <f t="shared" si="4"/>
        <v>5</v>
      </c>
      <c r="AK8" s="16"/>
      <c r="AL8" s="16"/>
      <c r="AM8" s="16"/>
      <c r="AN8" s="16"/>
      <c r="AO8" s="6">
        <f t="shared" si="5"/>
        <v>5</v>
      </c>
      <c r="AP8" s="16"/>
      <c r="AQ8" s="16"/>
      <c r="AR8" s="16"/>
      <c r="AS8" s="16"/>
      <c r="AT8" s="6">
        <f t="shared" si="6"/>
        <v>5</v>
      </c>
      <c r="AU8" s="16"/>
      <c r="AV8" s="16"/>
      <c r="AW8" s="16"/>
      <c r="AX8" s="16"/>
      <c r="AY8" s="6">
        <f t="shared" si="7"/>
        <v>5</v>
      </c>
      <c r="AZ8" s="16"/>
      <c r="BA8" s="16"/>
      <c r="BB8" s="16"/>
      <c r="BC8" s="16"/>
      <c r="BD8" s="6">
        <f t="shared" si="8"/>
        <v>5</v>
      </c>
      <c r="BE8" s="16"/>
      <c r="BF8" s="16"/>
      <c r="BG8" s="16"/>
      <c r="BH8" s="16"/>
      <c r="BI8" s="6">
        <f t="shared" si="9"/>
        <v>5</v>
      </c>
      <c r="BJ8" s="16"/>
      <c r="BK8" s="16"/>
      <c r="BL8" s="16"/>
      <c r="BM8" s="16"/>
      <c r="BN8" s="6">
        <f t="shared" si="10"/>
        <v>5</v>
      </c>
      <c r="BO8" s="16"/>
      <c r="BP8" s="16"/>
      <c r="BQ8" s="16"/>
      <c r="BR8" s="16"/>
      <c r="BS8" s="6">
        <f t="shared" si="11"/>
        <v>5</v>
      </c>
    </row>
    <row r="9" spans="1:71" s="39" customFormat="1" x14ac:dyDescent="0.25">
      <c r="A9" s="6"/>
      <c r="B9" s="49" t="s">
        <v>134</v>
      </c>
      <c r="C9" s="50">
        <v>10</v>
      </c>
      <c r="D9" s="50">
        <v>3433</v>
      </c>
      <c r="E9" s="51">
        <v>53</v>
      </c>
      <c r="F9" s="6">
        <f>IF(B9="MAL",E9,IF(E9&gt;=11,E9+variables!$B$1,11))</f>
        <v>54</v>
      </c>
      <c r="G9" s="76">
        <f t="shared" si="0"/>
        <v>0.62962962962962965</v>
      </c>
      <c r="H9" s="156">
        <v>34</v>
      </c>
      <c r="I9" s="156">
        <f t="shared" si="12"/>
        <v>34</v>
      </c>
      <c r="J9" s="164"/>
      <c r="K9" s="78">
        <v>2017</v>
      </c>
      <c r="L9" s="16">
        <v>2017</v>
      </c>
      <c r="M9" s="16"/>
      <c r="N9" s="16"/>
      <c r="O9" s="16"/>
      <c r="P9" s="149">
        <f t="shared" si="13"/>
        <v>34</v>
      </c>
      <c r="Q9" s="16"/>
      <c r="R9" s="16"/>
      <c r="S9" s="16"/>
      <c r="T9" s="16"/>
      <c r="U9" s="6">
        <f t="shared" si="1"/>
        <v>34</v>
      </c>
      <c r="V9" s="16"/>
      <c r="W9" s="16"/>
      <c r="X9" s="16"/>
      <c r="Y9" s="16"/>
      <c r="Z9" s="6">
        <f t="shared" si="2"/>
        <v>34</v>
      </c>
      <c r="AA9" s="16"/>
      <c r="AB9" s="16"/>
      <c r="AC9" s="16"/>
      <c r="AD9" s="16"/>
      <c r="AE9" s="6">
        <f t="shared" si="3"/>
        <v>34</v>
      </c>
      <c r="AF9" s="16"/>
      <c r="AG9" s="16"/>
      <c r="AH9" s="16"/>
      <c r="AI9" s="16"/>
      <c r="AJ9" s="6">
        <f t="shared" si="4"/>
        <v>34</v>
      </c>
      <c r="AK9" s="16"/>
      <c r="AL9" s="16"/>
      <c r="AM9" s="16"/>
      <c r="AN9" s="16"/>
      <c r="AO9" s="6">
        <f t="shared" si="5"/>
        <v>34</v>
      </c>
      <c r="AP9" s="16"/>
      <c r="AQ9" s="16"/>
      <c r="AR9" s="16"/>
      <c r="AS9" s="16"/>
      <c r="AT9" s="6">
        <f t="shared" si="6"/>
        <v>34</v>
      </c>
      <c r="AU9" s="16"/>
      <c r="AV9" s="16"/>
      <c r="AW9" s="16"/>
      <c r="AX9" s="16"/>
      <c r="AY9" s="6">
        <f t="shared" si="7"/>
        <v>34</v>
      </c>
      <c r="AZ9" s="16"/>
      <c r="BA9" s="16"/>
      <c r="BB9" s="16"/>
      <c r="BC9" s="16"/>
      <c r="BD9" s="6">
        <f t="shared" si="8"/>
        <v>34</v>
      </c>
      <c r="BE9" s="16"/>
      <c r="BF9" s="16"/>
      <c r="BG9" s="16"/>
      <c r="BH9" s="16"/>
      <c r="BI9" s="6">
        <f t="shared" si="9"/>
        <v>34</v>
      </c>
      <c r="BJ9" s="16"/>
      <c r="BK9" s="16"/>
      <c r="BL9" s="16"/>
      <c r="BM9" s="16"/>
      <c r="BN9" s="6">
        <f t="shared" si="10"/>
        <v>34</v>
      </c>
      <c r="BO9" s="16"/>
      <c r="BP9" s="16"/>
      <c r="BQ9" s="16"/>
      <c r="BR9" s="16"/>
      <c r="BS9" s="6">
        <f t="shared" si="11"/>
        <v>34</v>
      </c>
    </row>
    <row r="10" spans="1:71" s="39" customFormat="1" x14ac:dyDescent="0.25">
      <c r="A10" s="6"/>
      <c r="B10" s="47" t="s">
        <v>184</v>
      </c>
      <c r="C10" s="50">
        <v>13</v>
      </c>
      <c r="D10" s="50">
        <v>2779</v>
      </c>
      <c r="E10" s="51">
        <v>21</v>
      </c>
      <c r="F10" s="6">
        <f>IF(B10="MAL",E10,IF(E10&gt;=11,E10+variables!$B$1,11))</f>
        <v>22</v>
      </c>
      <c r="G10" s="76">
        <f t="shared" si="0"/>
        <v>0.40909090909090912</v>
      </c>
      <c r="H10" s="156">
        <v>9</v>
      </c>
      <c r="I10" s="156">
        <f t="shared" si="12"/>
        <v>9</v>
      </c>
      <c r="J10" s="164"/>
      <c r="K10" s="78">
        <v>2017</v>
      </c>
      <c r="L10" s="16">
        <v>2017</v>
      </c>
      <c r="M10" s="16"/>
      <c r="N10" s="16"/>
      <c r="O10" s="16"/>
      <c r="P10" s="149">
        <f t="shared" si="13"/>
        <v>9</v>
      </c>
      <c r="Q10" s="16"/>
      <c r="R10" s="16"/>
      <c r="S10" s="16"/>
      <c r="T10" s="16"/>
      <c r="U10" s="6">
        <f t="shared" si="1"/>
        <v>9</v>
      </c>
      <c r="V10" s="16"/>
      <c r="W10" s="16"/>
      <c r="X10" s="16"/>
      <c r="Y10" s="16"/>
      <c r="Z10" s="6">
        <f t="shared" si="2"/>
        <v>9</v>
      </c>
      <c r="AA10" s="16"/>
      <c r="AB10" s="16"/>
      <c r="AC10" s="16"/>
      <c r="AD10" s="16"/>
      <c r="AE10" s="6">
        <f t="shared" si="3"/>
        <v>9</v>
      </c>
      <c r="AF10" s="16"/>
      <c r="AG10" s="16"/>
      <c r="AH10" s="16"/>
      <c r="AI10" s="16"/>
      <c r="AJ10" s="6">
        <f t="shared" si="4"/>
        <v>9</v>
      </c>
      <c r="AK10" s="16"/>
      <c r="AL10" s="16"/>
      <c r="AM10" s="16"/>
      <c r="AN10" s="16"/>
      <c r="AO10" s="6">
        <f t="shared" si="5"/>
        <v>9</v>
      </c>
      <c r="AP10" s="16"/>
      <c r="AQ10" s="16"/>
      <c r="AR10" s="16"/>
      <c r="AS10" s="16"/>
      <c r="AT10" s="6">
        <f t="shared" si="6"/>
        <v>9</v>
      </c>
      <c r="AU10" s="16"/>
      <c r="AV10" s="16"/>
      <c r="AW10" s="16"/>
      <c r="AX10" s="16"/>
      <c r="AY10" s="6">
        <f t="shared" si="7"/>
        <v>9</v>
      </c>
      <c r="AZ10" s="16"/>
      <c r="BA10" s="16"/>
      <c r="BB10" s="16"/>
      <c r="BC10" s="16"/>
      <c r="BD10" s="6">
        <f t="shared" si="8"/>
        <v>9</v>
      </c>
      <c r="BE10" s="16"/>
      <c r="BF10" s="16"/>
      <c r="BG10" s="16"/>
      <c r="BH10" s="16"/>
      <c r="BI10" s="6">
        <f t="shared" si="9"/>
        <v>9</v>
      </c>
      <c r="BJ10" s="16"/>
      <c r="BK10" s="16"/>
      <c r="BL10" s="16"/>
      <c r="BM10" s="16"/>
      <c r="BN10" s="6">
        <f t="shared" si="10"/>
        <v>9</v>
      </c>
      <c r="BO10" s="16"/>
      <c r="BP10" s="16"/>
      <c r="BQ10" s="16"/>
      <c r="BR10" s="16"/>
      <c r="BS10" s="6">
        <f t="shared" si="11"/>
        <v>9</v>
      </c>
    </row>
    <row r="11" spans="1:71" s="39" customFormat="1" x14ac:dyDescent="0.25">
      <c r="A11" s="59"/>
      <c r="B11" s="59"/>
      <c r="C11" s="59"/>
      <c r="D11" s="59"/>
      <c r="E11" s="59"/>
      <c r="F11" s="59"/>
      <c r="G11" s="59"/>
      <c r="H11" s="156"/>
      <c r="I11" s="156"/>
      <c r="J11" s="156"/>
      <c r="K11" s="59"/>
      <c r="L11" s="59"/>
      <c r="M11" s="156">
        <f t="shared" ref="M11:AR11" si="14">SUM(M3:M10)</f>
        <v>0</v>
      </c>
      <c r="N11" s="156">
        <f t="shared" si="14"/>
        <v>0</v>
      </c>
      <c r="O11" s="156">
        <f t="shared" si="14"/>
        <v>0</v>
      </c>
      <c r="P11" s="156">
        <f t="shared" si="14"/>
        <v>157</v>
      </c>
      <c r="Q11" s="156">
        <f t="shared" si="14"/>
        <v>0</v>
      </c>
      <c r="R11" s="156">
        <f t="shared" si="14"/>
        <v>0</v>
      </c>
      <c r="S11" s="156">
        <f t="shared" si="14"/>
        <v>0</v>
      </c>
      <c r="T11" s="156">
        <f t="shared" si="14"/>
        <v>0</v>
      </c>
      <c r="U11" s="156">
        <f t="shared" si="14"/>
        <v>157</v>
      </c>
      <c r="V11" s="156">
        <f t="shared" si="14"/>
        <v>0</v>
      </c>
      <c r="W11" s="156">
        <f t="shared" si="14"/>
        <v>0</v>
      </c>
      <c r="X11" s="156">
        <f t="shared" si="14"/>
        <v>0</v>
      </c>
      <c r="Y11" s="156">
        <f t="shared" si="14"/>
        <v>0</v>
      </c>
      <c r="Z11" s="156">
        <f t="shared" si="14"/>
        <v>157</v>
      </c>
      <c r="AA11" s="156">
        <f t="shared" si="14"/>
        <v>0</v>
      </c>
      <c r="AB11" s="156">
        <f t="shared" si="14"/>
        <v>0</v>
      </c>
      <c r="AC11" s="156">
        <f t="shared" si="14"/>
        <v>0</v>
      </c>
      <c r="AD11" s="156">
        <f t="shared" si="14"/>
        <v>0</v>
      </c>
      <c r="AE11" s="156">
        <f t="shared" si="14"/>
        <v>157</v>
      </c>
      <c r="AF11" s="156">
        <f t="shared" si="14"/>
        <v>0</v>
      </c>
      <c r="AG11" s="156">
        <f t="shared" si="14"/>
        <v>0</v>
      </c>
      <c r="AH11" s="156">
        <f t="shared" si="14"/>
        <v>0</v>
      </c>
      <c r="AI11" s="156">
        <f t="shared" si="14"/>
        <v>0</v>
      </c>
      <c r="AJ11" s="156">
        <f t="shared" si="14"/>
        <v>157</v>
      </c>
      <c r="AK11" s="156">
        <f t="shared" si="14"/>
        <v>0</v>
      </c>
      <c r="AL11" s="156">
        <f t="shared" si="14"/>
        <v>0</v>
      </c>
      <c r="AM11" s="156">
        <f t="shared" si="14"/>
        <v>0</v>
      </c>
      <c r="AN11" s="156">
        <f t="shared" si="14"/>
        <v>0</v>
      </c>
      <c r="AO11" s="156">
        <f t="shared" si="14"/>
        <v>157</v>
      </c>
      <c r="AP11" s="156">
        <f t="shared" si="14"/>
        <v>0</v>
      </c>
      <c r="AQ11" s="156">
        <f t="shared" si="14"/>
        <v>0</v>
      </c>
      <c r="AR11" s="156">
        <f t="shared" si="14"/>
        <v>0</v>
      </c>
      <c r="AS11" s="156">
        <f t="shared" ref="AS11:BS11" si="15">SUM(AS3:AS10)</f>
        <v>0</v>
      </c>
      <c r="AT11" s="156">
        <f t="shared" si="15"/>
        <v>157</v>
      </c>
      <c r="AU11" s="156">
        <f t="shared" si="15"/>
        <v>0</v>
      </c>
      <c r="AV11" s="156">
        <f t="shared" si="15"/>
        <v>0</v>
      </c>
      <c r="AW11" s="156">
        <f t="shared" si="15"/>
        <v>0</v>
      </c>
      <c r="AX11" s="156">
        <f t="shared" si="15"/>
        <v>0</v>
      </c>
      <c r="AY11" s="156">
        <f t="shared" si="15"/>
        <v>157</v>
      </c>
      <c r="AZ11" s="156">
        <f t="shared" si="15"/>
        <v>0</v>
      </c>
      <c r="BA11" s="156">
        <f t="shared" si="15"/>
        <v>0</v>
      </c>
      <c r="BB11" s="156">
        <f t="shared" si="15"/>
        <v>0</v>
      </c>
      <c r="BC11" s="156">
        <f t="shared" si="15"/>
        <v>0</v>
      </c>
      <c r="BD11" s="156">
        <f t="shared" si="15"/>
        <v>157</v>
      </c>
      <c r="BE11" s="156">
        <f t="shared" si="15"/>
        <v>0</v>
      </c>
      <c r="BF11" s="156">
        <f t="shared" si="15"/>
        <v>0</v>
      </c>
      <c r="BG11" s="156">
        <f t="shared" si="15"/>
        <v>0</v>
      </c>
      <c r="BH11" s="156">
        <f t="shared" si="15"/>
        <v>0</v>
      </c>
      <c r="BI11" s="156">
        <f t="shared" si="15"/>
        <v>157</v>
      </c>
      <c r="BJ11" s="156">
        <f t="shared" si="15"/>
        <v>0</v>
      </c>
      <c r="BK11" s="156">
        <f t="shared" si="15"/>
        <v>0</v>
      </c>
      <c r="BL11" s="156">
        <f t="shared" si="15"/>
        <v>0</v>
      </c>
      <c r="BM11" s="156">
        <f t="shared" si="15"/>
        <v>0</v>
      </c>
      <c r="BN11" s="156">
        <f t="shared" si="15"/>
        <v>157</v>
      </c>
      <c r="BO11" s="156">
        <f t="shared" si="15"/>
        <v>0</v>
      </c>
      <c r="BP11" s="156">
        <f t="shared" si="15"/>
        <v>0</v>
      </c>
      <c r="BQ11" s="156">
        <f t="shared" si="15"/>
        <v>0</v>
      </c>
      <c r="BR11" s="156">
        <f t="shared" si="15"/>
        <v>0</v>
      </c>
      <c r="BS11" s="156">
        <f t="shared" si="15"/>
        <v>157</v>
      </c>
    </row>
    <row r="12" spans="1:71" s="39" customFormat="1" x14ac:dyDescent="0.25">
      <c r="A12" s="6"/>
      <c r="B12" s="6" t="s">
        <v>299</v>
      </c>
      <c r="C12" s="6">
        <f>COUNT(C4:C10)</f>
        <v>7</v>
      </c>
      <c r="D12" s="6"/>
      <c r="E12" s="6">
        <f>SUM(E3:E10)</f>
        <v>245</v>
      </c>
      <c r="F12" s="6">
        <f>SUM(F3:F10)</f>
        <v>252</v>
      </c>
      <c r="G12" s="38">
        <f>$BS11/F12</f>
        <v>0.62301587301587302</v>
      </c>
      <c r="H12" s="149">
        <f>SUM(H3:H10)</f>
        <v>157</v>
      </c>
      <c r="I12" s="149">
        <f>SUM(I3:I10)</f>
        <v>157</v>
      </c>
      <c r="J12" s="149">
        <f>SUM(J3:J10)</f>
        <v>0</v>
      </c>
      <c r="K12" s="6"/>
      <c r="L12" s="6"/>
      <c r="M12" s="6"/>
      <c r="N12" s="6"/>
      <c r="O12" s="6"/>
      <c r="P12" s="38">
        <f>P11/F12</f>
        <v>0.62301587301587302</v>
      </c>
      <c r="Q12" s="6"/>
      <c r="R12" s="6">
        <f>M11+R11</f>
        <v>0</v>
      </c>
      <c r="S12" s="6">
        <f>N11+S11</f>
        <v>0</v>
      </c>
      <c r="T12" s="6">
        <f>O11+T11</f>
        <v>0</v>
      </c>
      <c r="U12" s="38">
        <f>U11/F12</f>
        <v>0.62301587301587302</v>
      </c>
      <c r="V12" s="6"/>
      <c r="W12" s="6">
        <f>R12+W11</f>
        <v>0</v>
      </c>
      <c r="X12" s="6">
        <f>S12+X11</f>
        <v>0</v>
      </c>
      <c r="Y12" s="6">
        <f>T12+Y11</f>
        <v>0</v>
      </c>
      <c r="Z12" s="38">
        <f>Z11/F12</f>
        <v>0.62301587301587302</v>
      </c>
      <c r="AA12" s="6"/>
      <c r="AB12" s="6">
        <f>W12+AB11</f>
        <v>0</v>
      </c>
      <c r="AC12" s="6">
        <f>X12+AC11</f>
        <v>0</v>
      </c>
      <c r="AD12" s="6">
        <f>Y12+AD11</f>
        <v>0</v>
      </c>
      <c r="AE12" s="38">
        <f>AE11/F12</f>
        <v>0.62301587301587302</v>
      </c>
      <c r="AF12" s="6"/>
      <c r="AG12" s="6">
        <f>AB12+AG11</f>
        <v>0</v>
      </c>
      <c r="AH12" s="6">
        <f>AC12+AH11</f>
        <v>0</v>
      </c>
      <c r="AI12" s="6">
        <f>AD12+AI11</f>
        <v>0</v>
      </c>
      <c r="AJ12" s="38">
        <f>AJ11/F12</f>
        <v>0.62301587301587302</v>
      </c>
      <c r="AK12" s="6"/>
      <c r="AL12" s="6">
        <f>AG12+AL11</f>
        <v>0</v>
      </c>
      <c r="AM12" s="6">
        <f>AH12+AM11</f>
        <v>0</v>
      </c>
      <c r="AN12" s="6">
        <f>AI12+AN11</f>
        <v>0</v>
      </c>
      <c r="AO12" s="38">
        <f>AO11/F12</f>
        <v>0.62301587301587302</v>
      </c>
      <c r="AP12" s="6"/>
      <c r="AQ12" s="6">
        <f>AL12+AQ11</f>
        <v>0</v>
      </c>
      <c r="AR12" s="6">
        <f>AM12+AR11</f>
        <v>0</v>
      </c>
      <c r="AS12" s="6">
        <f>AN12+AS11</f>
        <v>0</v>
      </c>
      <c r="AT12" s="38">
        <f>AT11/F12</f>
        <v>0.62301587301587302</v>
      </c>
      <c r="AU12" s="6"/>
      <c r="AV12" s="6">
        <f>AQ12+AV11</f>
        <v>0</v>
      </c>
      <c r="AW12" s="6">
        <f>AR12+AW11</f>
        <v>0</v>
      </c>
      <c r="AX12" s="6">
        <f>AS12+AX11</f>
        <v>0</v>
      </c>
      <c r="AY12" s="38">
        <f>AY11/F12</f>
        <v>0.62301587301587302</v>
      </c>
      <c r="AZ12" s="6"/>
      <c r="BA12" s="6">
        <f>AV12+BA11</f>
        <v>0</v>
      </c>
      <c r="BB12" s="6">
        <f>AW12+BB11</f>
        <v>0</v>
      </c>
      <c r="BC12" s="6">
        <f>AX12+BC11</f>
        <v>0</v>
      </c>
      <c r="BD12" s="38">
        <f>BD11/F12</f>
        <v>0.62301587301587302</v>
      </c>
      <c r="BE12" s="6"/>
      <c r="BF12" s="6">
        <f>BA12+BF11</f>
        <v>0</v>
      </c>
      <c r="BG12" s="6">
        <f>BB12+BG11</f>
        <v>0</v>
      </c>
      <c r="BH12" s="6">
        <f>BC12+BH11</f>
        <v>0</v>
      </c>
      <c r="BI12" s="38">
        <f>BI11/F12</f>
        <v>0.62301587301587302</v>
      </c>
      <c r="BJ12" s="6"/>
      <c r="BK12" s="6">
        <f>BF12+BK11</f>
        <v>0</v>
      </c>
      <c r="BL12" s="6">
        <f>BG12+BL11</f>
        <v>0</v>
      </c>
      <c r="BM12" s="6">
        <f>BH12+BM11</f>
        <v>0</v>
      </c>
      <c r="BN12" s="38">
        <f>BN11/F12</f>
        <v>0.62301587301587302</v>
      </c>
      <c r="BO12" s="6"/>
      <c r="BP12" s="6">
        <f>BK12+BP11</f>
        <v>0</v>
      </c>
      <c r="BQ12" s="6">
        <f>BL12+BQ11</f>
        <v>0</v>
      </c>
      <c r="BR12" s="6">
        <f>BM12+BR11</f>
        <v>0</v>
      </c>
      <c r="BS12" s="38">
        <f>BS11/F12</f>
        <v>0.62301587301587302</v>
      </c>
    </row>
    <row r="13" spans="1:71" s="39" customFormat="1" x14ac:dyDescent="0.25">
      <c r="H13" s="161"/>
      <c r="I13" s="161"/>
      <c r="J13" s="161"/>
    </row>
    <row r="14" spans="1:71" s="39" customFormat="1" x14ac:dyDescent="0.25">
      <c r="A14" s="37" t="s">
        <v>303</v>
      </c>
      <c r="B14" s="6" t="s">
        <v>142</v>
      </c>
      <c r="C14" s="6"/>
      <c r="D14" s="6"/>
      <c r="E14" s="51">
        <f>SUM(M14:BR14)</f>
        <v>0</v>
      </c>
      <c r="F14" s="6">
        <f>IF(B14="MAL",E14,IF(E14&gt;=11,E14+variables!$B$1,11))</f>
        <v>0</v>
      </c>
      <c r="G14" s="38" t="e">
        <f>BS14/F14</f>
        <v>#DIV/0!</v>
      </c>
      <c r="H14" s="149">
        <v>0</v>
      </c>
      <c r="I14" s="149">
        <f>+H14+J14</f>
        <v>0</v>
      </c>
      <c r="J14" s="164"/>
      <c r="K14" s="16">
        <v>2017</v>
      </c>
      <c r="L14" s="16">
        <v>2017</v>
      </c>
      <c r="M14" s="16"/>
      <c r="N14" s="16"/>
      <c r="O14" s="16"/>
      <c r="P14" s="149">
        <f>+H14</f>
        <v>0</v>
      </c>
      <c r="Q14" s="16">
        <v>0</v>
      </c>
      <c r="R14" s="16"/>
      <c r="S14" s="16"/>
      <c r="T14" s="16"/>
      <c r="U14" s="6">
        <f>SUM(P14:T14)</f>
        <v>0</v>
      </c>
      <c r="V14" s="16"/>
      <c r="W14" s="16"/>
      <c r="X14" s="16"/>
      <c r="Y14" s="16"/>
      <c r="Z14" s="6">
        <f>SUM(U14:Y14)</f>
        <v>0</v>
      </c>
      <c r="AA14" s="16"/>
      <c r="AB14" s="16"/>
      <c r="AC14" s="16"/>
      <c r="AD14" s="16"/>
      <c r="AE14" s="6">
        <f>SUM(Z14:AD14)</f>
        <v>0</v>
      </c>
      <c r="AF14" s="16"/>
      <c r="AG14" s="16"/>
      <c r="AH14" s="16"/>
      <c r="AI14" s="16"/>
      <c r="AJ14" s="6">
        <f>SUM(AE14:AI14)</f>
        <v>0</v>
      </c>
      <c r="AK14" s="16"/>
      <c r="AL14" s="16"/>
      <c r="AM14" s="16"/>
      <c r="AN14" s="16"/>
      <c r="AO14" s="6">
        <f>SUM(AJ14:AN14)</f>
        <v>0</v>
      </c>
      <c r="AP14" s="16"/>
      <c r="AQ14" s="16"/>
      <c r="AR14" s="16"/>
      <c r="AS14" s="16"/>
      <c r="AT14" s="6">
        <f>SUM(AO14:AS14)</f>
        <v>0</v>
      </c>
      <c r="AU14" s="16"/>
      <c r="AV14" s="16"/>
      <c r="AW14" s="16"/>
      <c r="AX14" s="16"/>
      <c r="AY14" s="6">
        <f>SUM(AT14:AX14)</f>
        <v>0</v>
      </c>
      <c r="AZ14" s="16"/>
      <c r="BA14" s="16"/>
      <c r="BB14" s="16"/>
      <c r="BC14" s="16"/>
      <c r="BD14" s="6">
        <f>SUM(AY14:BC14)</f>
        <v>0</v>
      </c>
      <c r="BE14" s="16"/>
      <c r="BF14" s="16"/>
      <c r="BG14" s="16"/>
      <c r="BH14" s="16"/>
      <c r="BI14" s="6">
        <f>SUM(BD14:BH14)</f>
        <v>0</v>
      </c>
      <c r="BJ14" s="16"/>
      <c r="BK14" s="16"/>
      <c r="BL14" s="16"/>
      <c r="BM14" s="16"/>
      <c r="BN14" s="6">
        <f>SUM(BI14:BM14)</f>
        <v>0</v>
      </c>
      <c r="BO14" s="16"/>
      <c r="BP14" s="16"/>
      <c r="BQ14" s="16"/>
      <c r="BR14" s="16"/>
      <c r="BS14" s="6">
        <f>SUM(BN14:BR14)</f>
        <v>0</v>
      </c>
    </row>
    <row r="15" spans="1:71" s="39" customFormat="1" x14ac:dyDescent="0.25">
      <c r="A15" s="6" t="s">
        <v>334</v>
      </c>
      <c r="B15" s="47" t="s">
        <v>150</v>
      </c>
      <c r="C15" s="50">
        <v>1</v>
      </c>
      <c r="D15" s="50">
        <v>628</v>
      </c>
      <c r="E15" s="51">
        <v>43</v>
      </c>
      <c r="F15" s="6">
        <f>IF(B15="MAL",E15,IF(E15&gt;=11,E15+variables!$B$1,11))</f>
        <v>44</v>
      </c>
      <c r="G15" s="38">
        <f>$BS15/F15</f>
        <v>0.5</v>
      </c>
      <c r="H15" s="149">
        <v>22</v>
      </c>
      <c r="I15" s="149">
        <f t="shared" ref="I15:I17" si="16">+H15+J15</f>
        <v>22</v>
      </c>
      <c r="J15" s="164"/>
      <c r="K15" s="16">
        <v>2017</v>
      </c>
      <c r="L15" s="16">
        <v>2017</v>
      </c>
      <c r="M15" s="16"/>
      <c r="N15" s="16"/>
      <c r="O15" s="16"/>
      <c r="P15" s="149">
        <f>SUM(M15:O15)+H15</f>
        <v>22</v>
      </c>
      <c r="Q15" s="16"/>
      <c r="R15" s="16"/>
      <c r="S15" s="16"/>
      <c r="T15" s="16"/>
      <c r="U15" s="6">
        <f>SUM(P15:T15)</f>
        <v>22</v>
      </c>
      <c r="V15" s="16"/>
      <c r="W15" s="16"/>
      <c r="X15" s="16"/>
      <c r="Y15" s="16"/>
      <c r="Z15" s="6">
        <f>SUM(U15:Y15)</f>
        <v>22</v>
      </c>
      <c r="AA15" s="16"/>
      <c r="AB15" s="16"/>
      <c r="AC15" s="16"/>
      <c r="AD15" s="16"/>
      <c r="AE15" s="6">
        <f>SUM(Z15:AD15)</f>
        <v>22</v>
      </c>
      <c r="AF15" s="16"/>
      <c r="AG15" s="16"/>
      <c r="AH15" s="16"/>
      <c r="AI15" s="16"/>
      <c r="AJ15" s="6">
        <f>SUM(AE15:AI15)</f>
        <v>22</v>
      </c>
      <c r="AK15" s="16"/>
      <c r="AL15" s="16"/>
      <c r="AM15" s="16"/>
      <c r="AN15" s="16"/>
      <c r="AO15" s="6">
        <f>SUM(AJ15:AN15)</f>
        <v>22</v>
      </c>
      <c r="AP15" s="16"/>
      <c r="AQ15" s="16"/>
      <c r="AR15" s="16"/>
      <c r="AS15" s="16"/>
      <c r="AT15" s="6">
        <f>SUM(AO15:AS15)</f>
        <v>22</v>
      </c>
      <c r="AU15" s="16"/>
      <c r="AV15" s="16"/>
      <c r="AW15" s="16"/>
      <c r="AX15" s="16"/>
      <c r="AY15" s="6">
        <f>SUM(AT15:AX15)</f>
        <v>22</v>
      </c>
      <c r="AZ15" s="16"/>
      <c r="BA15" s="16"/>
      <c r="BB15" s="16"/>
      <c r="BC15" s="16"/>
      <c r="BD15" s="6">
        <f>SUM(AY15:BC15)</f>
        <v>22</v>
      </c>
      <c r="BE15" s="16"/>
      <c r="BF15" s="16"/>
      <c r="BG15" s="16"/>
      <c r="BH15" s="16"/>
      <c r="BI15" s="6">
        <f>SUM(BD15:BH15)</f>
        <v>22</v>
      </c>
      <c r="BJ15" s="16"/>
      <c r="BK15" s="16"/>
      <c r="BL15" s="16"/>
      <c r="BM15" s="16"/>
      <c r="BN15" s="6">
        <f>SUM(BI15:BM15)</f>
        <v>22</v>
      </c>
      <c r="BO15" s="16"/>
      <c r="BP15" s="16"/>
      <c r="BQ15" s="16"/>
      <c r="BR15" s="16"/>
      <c r="BS15" s="6">
        <f>SUM(BN15:BR15)</f>
        <v>22</v>
      </c>
    </row>
    <row r="16" spans="1:71" s="39" customFormat="1" x14ac:dyDescent="0.25">
      <c r="A16" s="6"/>
      <c r="B16" s="49" t="s">
        <v>300</v>
      </c>
      <c r="C16" s="50">
        <v>12</v>
      </c>
      <c r="D16" s="50">
        <v>791</v>
      </c>
      <c r="E16" s="51">
        <v>28</v>
      </c>
      <c r="F16" s="6">
        <f>IF(B16="MAL",E16,IF(E16&gt;=11,E16+variables!$B$1,11))</f>
        <v>29</v>
      </c>
      <c r="G16" s="38">
        <f>$BS16/F16</f>
        <v>0.44827586206896552</v>
      </c>
      <c r="H16" s="149">
        <v>13</v>
      </c>
      <c r="I16" s="149">
        <f t="shared" si="16"/>
        <v>13</v>
      </c>
      <c r="J16" s="164"/>
      <c r="K16" s="16">
        <v>2017</v>
      </c>
      <c r="L16" s="16">
        <v>2017</v>
      </c>
      <c r="M16" s="16"/>
      <c r="N16" s="16"/>
      <c r="O16" s="16"/>
      <c r="P16" s="149">
        <f t="shared" ref="P16:P17" si="17">SUM(M16:O16)+H16</f>
        <v>13</v>
      </c>
      <c r="Q16" s="16"/>
      <c r="R16" s="16"/>
      <c r="S16" s="16"/>
      <c r="T16" s="16"/>
      <c r="U16" s="6">
        <f>SUM(P16:T16)</f>
        <v>13</v>
      </c>
      <c r="V16" s="16"/>
      <c r="W16" s="16"/>
      <c r="X16" s="16"/>
      <c r="Y16" s="16"/>
      <c r="Z16" s="6">
        <f>SUM(U16:Y16)</f>
        <v>13</v>
      </c>
      <c r="AA16" s="16"/>
      <c r="AB16" s="16"/>
      <c r="AC16" s="16"/>
      <c r="AD16" s="16"/>
      <c r="AE16" s="6">
        <f>SUM(Z16:AD16)</f>
        <v>13</v>
      </c>
      <c r="AF16" s="16"/>
      <c r="AG16" s="16"/>
      <c r="AH16" s="16"/>
      <c r="AI16" s="16"/>
      <c r="AJ16" s="6">
        <f>SUM(AE16:AI16)</f>
        <v>13</v>
      </c>
      <c r="AK16" s="16"/>
      <c r="AL16" s="16"/>
      <c r="AM16" s="16"/>
      <c r="AN16" s="16"/>
      <c r="AO16" s="6">
        <f>SUM(AJ16:AN16)</f>
        <v>13</v>
      </c>
      <c r="AP16" s="16"/>
      <c r="AQ16" s="16"/>
      <c r="AR16" s="16"/>
      <c r="AS16" s="16"/>
      <c r="AT16" s="6">
        <f>SUM(AO16:AS16)</f>
        <v>13</v>
      </c>
      <c r="AU16" s="16"/>
      <c r="AV16" s="16"/>
      <c r="AW16" s="16"/>
      <c r="AX16" s="16"/>
      <c r="AY16" s="6">
        <f>SUM(AT16:AX16)</f>
        <v>13</v>
      </c>
      <c r="AZ16" s="16"/>
      <c r="BA16" s="16"/>
      <c r="BB16" s="16"/>
      <c r="BC16" s="16"/>
      <c r="BD16" s="6">
        <f>SUM(AY16:BC16)</f>
        <v>13</v>
      </c>
      <c r="BE16" s="16"/>
      <c r="BF16" s="16"/>
      <c r="BG16" s="16"/>
      <c r="BH16" s="16"/>
      <c r="BI16" s="6">
        <f>SUM(BD16:BH16)</f>
        <v>13</v>
      </c>
      <c r="BJ16" s="16"/>
      <c r="BK16" s="16"/>
      <c r="BL16" s="16"/>
      <c r="BM16" s="16"/>
      <c r="BN16" s="6">
        <f>SUM(BI16:BM16)</f>
        <v>13</v>
      </c>
      <c r="BO16" s="16"/>
      <c r="BP16" s="16"/>
      <c r="BQ16" s="16"/>
      <c r="BR16" s="16"/>
      <c r="BS16" s="6">
        <f>SUM(BN16:BR16)</f>
        <v>13</v>
      </c>
    </row>
    <row r="17" spans="1:71" s="39" customFormat="1" x14ac:dyDescent="0.25">
      <c r="A17" s="6"/>
      <c r="B17" s="49" t="s">
        <v>400</v>
      </c>
      <c r="C17" s="50">
        <v>20</v>
      </c>
      <c r="D17" s="50">
        <v>1273</v>
      </c>
      <c r="E17" s="51">
        <v>40</v>
      </c>
      <c r="F17" s="6">
        <f>IF(B17="MAL",E17,IF(E17&gt;=11,E17+variables!$B$1,11))</f>
        <v>41</v>
      </c>
      <c r="G17" s="38">
        <f>$BS17/F17</f>
        <v>0.68292682926829273</v>
      </c>
      <c r="H17" s="149">
        <v>28</v>
      </c>
      <c r="I17" s="149">
        <f t="shared" si="16"/>
        <v>28</v>
      </c>
      <c r="J17" s="164"/>
      <c r="K17" s="16">
        <v>2017</v>
      </c>
      <c r="L17" s="82">
        <v>2017</v>
      </c>
      <c r="M17" s="16"/>
      <c r="N17" s="16"/>
      <c r="O17" s="16"/>
      <c r="P17" s="149">
        <f t="shared" si="17"/>
        <v>28</v>
      </c>
      <c r="Q17" s="16"/>
      <c r="R17" s="16"/>
      <c r="S17" s="16"/>
      <c r="T17" s="16"/>
      <c r="U17" s="6">
        <f>SUM(P17:T17)</f>
        <v>28</v>
      </c>
      <c r="V17" s="16"/>
      <c r="W17" s="16"/>
      <c r="X17" s="16"/>
      <c r="Y17" s="16"/>
      <c r="Z17" s="6">
        <f>SUM(U17:Y17)</f>
        <v>28</v>
      </c>
      <c r="AA17" s="16"/>
      <c r="AB17" s="16"/>
      <c r="AC17" s="16"/>
      <c r="AD17" s="16"/>
      <c r="AE17" s="6">
        <f>SUM(Z17:AD17)</f>
        <v>28</v>
      </c>
      <c r="AF17" s="16"/>
      <c r="AG17" s="16"/>
      <c r="AH17" s="16"/>
      <c r="AI17" s="16"/>
      <c r="AJ17" s="6">
        <f>SUM(AE17:AI17)</f>
        <v>28</v>
      </c>
      <c r="AK17" s="16"/>
      <c r="AL17" s="16"/>
      <c r="AM17" s="16"/>
      <c r="AN17" s="16"/>
      <c r="AO17" s="6">
        <f>SUM(AJ17:AN17)</f>
        <v>28</v>
      </c>
      <c r="AP17" s="16"/>
      <c r="AQ17" s="16"/>
      <c r="AR17" s="16"/>
      <c r="AS17" s="16"/>
      <c r="AT17" s="6">
        <f>SUM(AO17:AS17)</f>
        <v>28</v>
      </c>
      <c r="AU17" s="16"/>
      <c r="AV17" s="16"/>
      <c r="AW17" s="16"/>
      <c r="AX17" s="16"/>
      <c r="AY17" s="6">
        <f>SUM(AT17:AX17)</f>
        <v>28</v>
      </c>
      <c r="AZ17" s="16"/>
      <c r="BA17" s="16"/>
      <c r="BB17" s="16"/>
      <c r="BC17" s="16"/>
      <c r="BD17" s="6">
        <f>SUM(AY17:BC17)</f>
        <v>28</v>
      </c>
      <c r="BE17" s="16"/>
      <c r="BF17" s="16"/>
      <c r="BG17" s="16"/>
      <c r="BH17" s="16"/>
      <c r="BI17" s="6">
        <f>SUM(BD17:BH17)</f>
        <v>28</v>
      </c>
      <c r="BJ17" s="16"/>
      <c r="BK17" s="16"/>
      <c r="BL17" s="16"/>
      <c r="BM17" s="16"/>
      <c r="BN17" s="6">
        <f>SUM(BI17:BM17)</f>
        <v>28</v>
      </c>
      <c r="BO17" s="16"/>
      <c r="BP17" s="16"/>
      <c r="BQ17" s="16"/>
      <c r="BR17" s="16"/>
      <c r="BS17" s="6">
        <f>SUM(BN17:BR17)</f>
        <v>28</v>
      </c>
    </row>
    <row r="18" spans="1:71" x14ac:dyDescent="0.25">
      <c r="A18" s="4"/>
      <c r="B18" s="4"/>
      <c r="C18" s="4"/>
      <c r="D18" s="4"/>
      <c r="E18" s="4"/>
      <c r="F18" s="4"/>
      <c r="G18" s="4"/>
      <c r="H18" s="169"/>
      <c r="I18" s="169"/>
      <c r="J18" s="169"/>
      <c r="K18" s="6"/>
      <c r="L18" s="6"/>
      <c r="M18" s="169">
        <f t="shared" ref="M18:O18" si="18">SUM(M14:M17)</f>
        <v>0</v>
      </c>
      <c r="N18" s="169">
        <f t="shared" si="18"/>
        <v>0</v>
      </c>
      <c r="O18" s="169">
        <f t="shared" si="18"/>
        <v>0</v>
      </c>
      <c r="P18" s="169">
        <f>SUM(P14:P17)</f>
        <v>63</v>
      </c>
      <c r="Q18" s="169">
        <f t="shared" ref="Q18:BS18" si="19">SUM(Q14:Q17)</f>
        <v>0</v>
      </c>
      <c r="R18" s="169">
        <f t="shared" si="19"/>
        <v>0</v>
      </c>
      <c r="S18" s="169">
        <f t="shared" si="19"/>
        <v>0</v>
      </c>
      <c r="T18" s="169">
        <f t="shared" si="19"/>
        <v>0</v>
      </c>
      <c r="U18" s="169">
        <f t="shared" si="19"/>
        <v>63</v>
      </c>
      <c r="V18" s="169">
        <f t="shared" si="19"/>
        <v>0</v>
      </c>
      <c r="W18" s="169">
        <f t="shared" si="19"/>
        <v>0</v>
      </c>
      <c r="X18" s="169">
        <f t="shared" si="19"/>
        <v>0</v>
      </c>
      <c r="Y18" s="169">
        <f t="shared" si="19"/>
        <v>0</v>
      </c>
      <c r="Z18" s="169">
        <f t="shared" si="19"/>
        <v>63</v>
      </c>
      <c r="AA18" s="169">
        <f t="shared" si="19"/>
        <v>0</v>
      </c>
      <c r="AB18" s="169">
        <f t="shared" si="19"/>
        <v>0</v>
      </c>
      <c r="AC18" s="169">
        <f t="shared" si="19"/>
        <v>0</v>
      </c>
      <c r="AD18" s="169">
        <f t="shared" si="19"/>
        <v>0</v>
      </c>
      <c r="AE18" s="169">
        <f t="shared" si="19"/>
        <v>63</v>
      </c>
      <c r="AF18" s="169">
        <f t="shared" si="19"/>
        <v>0</v>
      </c>
      <c r="AG18" s="169">
        <f t="shared" si="19"/>
        <v>0</v>
      </c>
      <c r="AH18" s="169">
        <f t="shared" si="19"/>
        <v>0</v>
      </c>
      <c r="AI18" s="169">
        <f t="shared" si="19"/>
        <v>0</v>
      </c>
      <c r="AJ18" s="169">
        <f t="shared" si="19"/>
        <v>63</v>
      </c>
      <c r="AK18" s="169">
        <f t="shared" si="19"/>
        <v>0</v>
      </c>
      <c r="AL18" s="169">
        <f t="shared" si="19"/>
        <v>0</v>
      </c>
      <c r="AM18" s="169">
        <f t="shared" si="19"/>
        <v>0</v>
      </c>
      <c r="AN18" s="169">
        <f t="shared" si="19"/>
        <v>0</v>
      </c>
      <c r="AO18" s="169">
        <f t="shared" si="19"/>
        <v>63</v>
      </c>
      <c r="AP18" s="169">
        <f t="shared" si="19"/>
        <v>0</v>
      </c>
      <c r="AQ18" s="169">
        <f t="shared" si="19"/>
        <v>0</v>
      </c>
      <c r="AR18" s="169">
        <f t="shared" si="19"/>
        <v>0</v>
      </c>
      <c r="AS18" s="169">
        <f t="shared" si="19"/>
        <v>0</v>
      </c>
      <c r="AT18" s="169">
        <f t="shared" si="19"/>
        <v>63</v>
      </c>
      <c r="AU18" s="169">
        <f t="shared" si="19"/>
        <v>0</v>
      </c>
      <c r="AV18" s="169">
        <f t="shared" si="19"/>
        <v>0</v>
      </c>
      <c r="AW18" s="169">
        <f t="shared" si="19"/>
        <v>0</v>
      </c>
      <c r="AX18" s="169">
        <f t="shared" si="19"/>
        <v>0</v>
      </c>
      <c r="AY18" s="169">
        <f t="shared" si="19"/>
        <v>63</v>
      </c>
      <c r="AZ18" s="169">
        <f t="shared" si="19"/>
        <v>0</v>
      </c>
      <c r="BA18" s="169">
        <f t="shared" si="19"/>
        <v>0</v>
      </c>
      <c r="BB18" s="169">
        <f t="shared" si="19"/>
        <v>0</v>
      </c>
      <c r="BC18" s="169">
        <f t="shared" si="19"/>
        <v>0</v>
      </c>
      <c r="BD18" s="169">
        <f t="shared" si="19"/>
        <v>63</v>
      </c>
      <c r="BE18" s="169">
        <f t="shared" si="19"/>
        <v>0</v>
      </c>
      <c r="BF18" s="169">
        <f t="shared" si="19"/>
        <v>0</v>
      </c>
      <c r="BG18" s="169">
        <f t="shared" si="19"/>
        <v>0</v>
      </c>
      <c r="BH18" s="169">
        <f t="shared" si="19"/>
        <v>0</v>
      </c>
      <c r="BI18" s="169">
        <f t="shared" si="19"/>
        <v>63</v>
      </c>
      <c r="BJ18" s="169">
        <f t="shared" si="19"/>
        <v>0</v>
      </c>
      <c r="BK18" s="169">
        <f t="shared" si="19"/>
        <v>0</v>
      </c>
      <c r="BL18" s="169">
        <f t="shared" si="19"/>
        <v>0</v>
      </c>
      <c r="BM18" s="169">
        <f t="shared" si="19"/>
        <v>0</v>
      </c>
      <c r="BN18" s="169">
        <f t="shared" si="19"/>
        <v>63</v>
      </c>
      <c r="BO18" s="169">
        <f t="shared" si="19"/>
        <v>0</v>
      </c>
      <c r="BP18" s="169">
        <f t="shared" si="19"/>
        <v>0</v>
      </c>
      <c r="BQ18" s="169">
        <f t="shared" si="19"/>
        <v>0</v>
      </c>
      <c r="BR18" s="169">
        <f t="shared" si="19"/>
        <v>0</v>
      </c>
      <c r="BS18" s="169">
        <f t="shared" si="19"/>
        <v>63</v>
      </c>
    </row>
    <row r="19" spans="1:71" x14ac:dyDescent="0.25">
      <c r="A19" s="4"/>
      <c r="B19" s="4" t="s">
        <v>299</v>
      </c>
      <c r="C19" s="4">
        <f>COUNT(C15:C17)</f>
        <v>3</v>
      </c>
      <c r="D19" s="4"/>
      <c r="E19" s="4">
        <f>SUM(E14:E17)</f>
        <v>111</v>
      </c>
      <c r="F19" s="4">
        <f>SUM(F14:F17)</f>
        <v>114</v>
      </c>
      <c r="G19" s="7">
        <f>$BS18/F19</f>
        <v>0.55263157894736847</v>
      </c>
      <c r="H19" s="169">
        <f t="shared" ref="H19:I19" si="20">SUM(H14:H17)</f>
        <v>63</v>
      </c>
      <c r="I19" s="169">
        <f t="shared" si="20"/>
        <v>63</v>
      </c>
      <c r="J19" s="169">
        <f>SUM(J14:J17)</f>
        <v>0</v>
      </c>
      <c r="K19" s="6"/>
      <c r="L19" s="6"/>
      <c r="M19" s="4"/>
      <c r="N19" s="4"/>
      <c r="O19" s="4"/>
      <c r="P19" s="7">
        <f>P18/F19</f>
        <v>0.55263157894736847</v>
      </c>
      <c r="Q19" s="4"/>
      <c r="R19" s="4">
        <f>M18+R18</f>
        <v>0</v>
      </c>
      <c r="S19" s="4">
        <f>N18+S18</f>
        <v>0</v>
      </c>
      <c r="T19" s="4">
        <f>O18+T18</f>
        <v>0</v>
      </c>
      <c r="U19" s="7">
        <f>U18/F19</f>
        <v>0.55263157894736847</v>
      </c>
      <c r="V19" s="4"/>
      <c r="W19" s="4">
        <f>R19+W18</f>
        <v>0</v>
      </c>
      <c r="X19" s="4">
        <f>S19+X18</f>
        <v>0</v>
      </c>
      <c r="Y19" s="4">
        <f>T19+Y18</f>
        <v>0</v>
      </c>
      <c r="Z19" s="7">
        <f>Z18/F19</f>
        <v>0.55263157894736847</v>
      </c>
      <c r="AA19" s="4"/>
      <c r="AB19" s="4">
        <f>W19+AB18</f>
        <v>0</v>
      </c>
      <c r="AC19" s="4">
        <f>X19+AC18</f>
        <v>0</v>
      </c>
      <c r="AD19" s="4">
        <f>Y19+AD18</f>
        <v>0</v>
      </c>
      <c r="AE19" s="7">
        <f>AE18/F19</f>
        <v>0.55263157894736847</v>
      </c>
      <c r="AF19" s="4"/>
      <c r="AG19" s="4">
        <f>AB19+AG18</f>
        <v>0</v>
      </c>
      <c r="AH19" s="4">
        <f>AC19+AH18</f>
        <v>0</v>
      </c>
      <c r="AI19" s="4">
        <f>AD19+AI18</f>
        <v>0</v>
      </c>
      <c r="AJ19" s="7">
        <f>AJ18/F19</f>
        <v>0.55263157894736847</v>
      </c>
      <c r="AK19" s="4"/>
      <c r="AL19" s="4">
        <f>AG19+AL18</f>
        <v>0</v>
      </c>
      <c r="AM19" s="4">
        <f>AH19+AM18</f>
        <v>0</v>
      </c>
      <c r="AN19" s="4">
        <f>AI19+AN18</f>
        <v>0</v>
      </c>
      <c r="AO19" s="7">
        <f>AO18/F19</f>
        <v>0.55263157894736847</v>
      </c>
      <c r="AP19" s="4"/>
      <c r="AQ19" s="4">
        <f>AL19+AQ18</f>
        <v>0</v>
      </c>
      <c r="AR19" s="4">
        <f>AM19+AR18</f>
        <v>0</v>
      </c>
      <c r="AS19" s="4">
        <f>AN19+AS18</f>
        <v>0</v>
      </c>
      <c r="AT19" s="7">
        <f>AT18/F19</f>
        <v>0.55263157894736847</v>
      </c>
      <c r="AU19" s="4"/>
      <c r="AV19" s="4">
        <f>AQ19+AV18</f>
        <v>0</v>
      </c>
      <c r="AW19" s="4">
        <f>AR19+AW18</f>
        <v>0</v>
      </c>
      <c r="AX19" s="4">
        <f>AS19+AX18</f>
        <v>0</v>
      </c>
      <c r="AY19" s="7">
        <f>AY18/F19</f>
        <v>0.55263157894736847</v>
      </c>
      <c r="AZ19" s="4"/>
      <c r="BA19" s="4">
        <f>AV19+BA18</f>
        <v>0</v>
      </c>
      <c r="BB19" s="4">
        <f>AW19+BB18</f>
        <v>0</v>
      </c>
      <c r="BC19" s="4">
        <f>AX19+BC18</f>
        <v>0</v>
      </c>
      <c r="BD19" s="7">
        <f>BD18/F19</f>
        <v>0.55263157894736847</v>
      </c>
      <c r="BE19" s="4"/>
      <c r="BF19" s="4">
        <f>BA19+BF18</f>
        <v>0</v>
      </c>
      <c r="BG19" s="4">
        <f>BB19+BG18</f>
        <v>0</v>
      </c>
      <c r="BH19" s="4">
        <f>BC19+BH18</f>
        <v>0</v>
      </c>
      <c r="BI19" s="7">
        <f>BI18/F19</f>
        <v>0.55263157894736847</v>
      </c>
      <c r="BJ19" s="4"/>
      <c r="BK19" s="4">
        <f>BF19+BK18</f>
        <v>0</v>
      </c>
      <c r="BL19" s="4">
        <f>BG19+BL18</f>
        <v>0</v>
      </c>
      <c r="BM19" s="4">
        <f>BH19+BM18</f>
        <v>0</v>
      </c>
      <c r="BN19" s="7">
        <f>BN18/F19</f>
        <v>0.55263157894736847</v>
      </c>
      <c r="BO19" s="4"/>
      <c r="BP19" s="4">
        <f>BK19+BP18</f>
        <v>0</v>
      </c>
      <c r="BQ19" s="4">
        <f>BL19+BQ18</f>
        <v>0</v>
      </c>
      <c r="BR19" s="4">
        <f>BM19+BR18</f>
        <v>0</v>
      </c>
      <c r="BS19" s="7">
        <f>BS18/F19</f>
        <v>0.55263157894736847</v>
      </c>
    </row>
    <row r="22" spans="1:71" x14ac:dyDescent="0.25">
      <c r="F22" t="s">
        <v>469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"/>
  <sheetViews>
    <sheetView zoomScale="150" workbookViewId="0">
      <pane xSplit="12" ySplit="2" topLeftCell="V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A6" sqref="AA6"/>
    </sheetView>
  </sheetViews>
  <sheetFormatPr defaultColWidth="8.85546875" defaultRowHeight="15" x14ac:dyDescent="0.25"/>
  <cols>
    <col min="1" max="1" width="10.85546875" bestFit="1" customWidth="1"/>
    <col min="2" max="2" width="15.710937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28515625" style="39" bestFit="1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7" t="s">
        <v>424</v>
      </c>
      <c r="N1" s="198"/>
      <c r="O1" s="198"/>
      <c r="P1" s="199"/>
      <c r="Q1" s="197" t="s">
        <v>157</v>
      </c>
      <c r="R1" s="198"/>
      <c r="S1" s="198"/>
      <c r="T1" s="198"/>
      <c r="U1" s="199"/>
      <c r="V1" s="197" t="s">
        <v>361</v>
      </c>
      <c r="W1" s="198"/>
      <c r="X1" s="198"/>
      <c r="Y1" s="198"/>
      <c r="Z1" s="199"/>
      <c r="AA1" s="197" t="s">
        <v>176</v>
      </c>
      <c r="AB1" s="198"/>
      <c r="AC1" s="198"/>
      <c r="AD1" s="198"/>
      <c r="AE1" s="199"/>
      <c r="AF1" s="197" t="s">
        <v>177</v>
      </c>
      <c r="AG1" s="198"/>
      <c r="AH1" s="198"/>
      <c r="AI1" s="198"/>
      <c r="AJ1" s="199"/>
      <c r="AK1" s="197" t="s">
        <v>94</v>
      </c>
      <c r="AL1" s="198"/>
      <c r="AM1" s="198"/>
      <c r="AN1" s="198"/>
      <c r="AO1" s="199"/>
      <c r="AP1" s="197" t="s">
        <v>95</v>
      </c>
      <c r="AQ1" s="198"/>
      <c r="AR1" s="198"/>
      <c r="AS1" s="198"/>
      <c r="AT1" s="199"/>
      <c r="AU1" s="197" t="s">
        <v>65</v>
      </c>
      <c r="AV1" s="198"/>
      <c r="AW1" s="198"/>
      <c r="AX1" s="198"/>
      <c r="AY1" s="199"/>
      <c r="AZ1" s="197" t="s">
        <v>66</v>
      </c>
      <c r="BA1" s="198"/>
      <c r="BB1" s="198"/>
      <c r="BC1" s="198"/>
      <c r="BD1" s="199"/>
      <c r="BE1" s="197" t="s">
        <v>58</v>
      </c>
      <c r="BF1" s="198"/>
      <c r="BG1" s="198"/>
      <c r="BH1" s="198"/>
      <c r="BI1" s="199"/>
      <c r="BJ1" s="197" t="s">
        <v>278</v>
      </c>
      <c r="BK1" s="198"/>
      <c r="BL1" s="198"/>
      <c r="BM1" s="198"/>
      <c r="BN1" s="199"/>
      <c r="BO1" s="197" t="s">
        <v>396</v>
      </c>
      <c r="BP1" s="198"/>
      <c r="BQ1" s="198"/>
      <c r="BR1" s="198"/>
      <c r="BS1" s="199"/>
    </row>
    <row r="2" spans="1:71" s="29" customFormat="1" ht="30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x14ac:dyDescent="0.25">
      <c r="A3" s="8" t="s">
        <v>128</v>
      </c>
      <c r="B3" s="9" t="s">
        <v>142</v>
      </c>
      <c r="C3" s="9"/>
      <c r="D3" s="9"/>
      <c r="E3" s="57">
        <v>58</v>
      </c>
      <c r="F3" s="9">
        <f>IF(B3="MAL",E3,IF(E3&gt;=11,E3+variables!$B$1,11))</f>
        <v>58</v>
      </c>
      <c r="G3" s="10">
        <f>BS3/F3</f>
        <v>1</v>
      </c>
      <c r="H3" s="159">
        <v>58</v>
      </c>
      <c r="I3" s="159">
        <f>+H3+J3</f>
        <v>58</v>
      </c>
      <c r="J3" s="163"/>
      <c r="K3" s="23">
        <v>2017</v>
      </c>
      <c r="L3" s="23">
        <v>2017</v>
      </c>
      <c r="M3" s="14"/>
      <c r="N3" s="14"/>
      <c r="O3" s="14"/>
      <c r="P3" s="159">
        <f>+H3</f>
        <v>58</v>
      </c>
      <c r="Q3" s="14"/>
      <c r="R3" s="14"/>
      <c r="S3" s="14"/>
      <c r="T3" s="14"/>
      <c r="U3" s="6">
        <f t="shared" ref="U3:U9" si="0">SUM(P3:T3)</f>
        <v>58</v>
      </c>
      <c r="V3" s="14"/>
      <c r="W3" s="14"/>
      <c r="X3" s="14"/>
      <c r="Y3" s="14"/>
      <c r="Z3" s="6">
        <f>SUM(U3:Y3)</f>
        <v>58</v>
      </c>
      <c r="AA3" s="14"/>
      <c r="AB3" s="14"/>
      <c r="AC3" s="14"/>
      <c r="AD3" s="14"/>
      <c r="AE3" s="6">
        <f>SUM(Z3:AD3)</f>
        <v>58</v>
      </c>
      <c r="AF3" s="14"/>
      <c r="AG3" s="14"/>
      <c r="AH3" s="14"/>
      <c r="AI3" s="14"/>
      <c r="AJ3" s="6">
        <f t="shared" ref="AJ3:AJ9" si="1">SUM(AE3:AI3)</f>
        <v>58</v>
      </c>
      <c r="AK3" s="14"/>
      <c r="AL3" s="14"/>
      <c r="AM3" s="14"/>
      <c r="AN3" s="14"/>
      <c r="AO3" s="6">
        <f t="shared" ref="AO3:AO9" si="2">SUM(AJ3:AN3)</f>
        <v>58</v>
      </c>
      <c r="AP3" s="14"/>
      <c r="AQ3" s="14"/>
      <c r="AR3" s="14"/>
      <c r="AS3" s="14"/>
      <c r="AT3" s="6">
        <f t="shared" ref="AT3:AT9" si="3">SUM(AO3:AS3)</f>
        <v>58</v>
      </c>
      <c r="AU3" s="14"/>
      <c r="AV3" s="14"/>
      <c r="AW3" s="14"/>
      <c r="AX3" s="14"/>
      <c r="AY3" s="6">
        <f t="shared" ref="AY3:AY9" si="4">SUM(AT3:AX3)</f>
        <v>58</v>
      </c>
      <c r="AZ3" s="14"/>
      <c r="BA3" s="14"/>
      <c r="BB3" s="14"/>
      <c r="BC3" s="14"/>
      <c r="BD3" s="6">
        <f t="shared" ref="BD3:BD9" si="5">SUM(AY3:BC3)</f>
        <v>58</v>
      </c>
      <c r="BE3" s="14"/>
      <c r="BF3" s="14"/>
      <c r="BG3" s="14"/>
      <c r="BH3" s="14"/>
      <c r="BI3" s="6">
        <f t="shared" ref="BI3:BI9" si="6">SUM(BD3:BH3)</f>
        <v>58</v>
      </c>
      <c r="BJ3" s="14"/>
      <c r="BK3" s="14"/>
      <c r="BL3" s="14"/>
      <c r="BM3" s="14"/>
      <c r="BN3" s="6">
        <f t="shared" ref="BN3:BN9" si="7">SUM(BI3:BM3)</f>
        <v>58</v>
      </c>
      <c r="BO3" s="14"/>
      <c r="BP3" s="14"/>
      <c r="BQ3" s="14"/>
      <c r="BR3" s="14"/>
      <c r="BS3" s="6">
        <f t="shared" ref="BS3:BS9" si="8">SUM(BN3:BR3)</f>
        <v>58</v>
      </c>
    </row>
    <row r="4" spans="1:71" s="39" customFormat="1" x14ac:dyDescent="0.25">
      <c r="A4" s="6"/>
      <c r="B4" s="49" t="s">
        <v>129</v>
      </c>
      <c r="C4" s="50">
        <v>2</v>
      </c>
      <c r="D4" s="50">
        <v>1618</v>
      </c>
      <c r="E4" s="51">
        <v>24</v>
      </c>
      <c r="F4" s="6">
        <f>IF(B4="MAL",E4,IF(E4&gt;=11,E4+variables!$B$1,11))</f>
        <v>25</v>
      </c>
      <c r="G4" s="76">
        <f t="shared" ref="G4:G9" si="9">$BS4/F4</f>
        <v>0.04</v>
      </c>
      <c r="H4" s="156">
        <v>1</v>
      </c>
      <c r="I4" s="159">
        <f t="shared" ref="I4:I9" si="10">+H4+J4</f>
        <v>1</v>
      </c>
      <c r="J4" s="164"/>
      <c r="K4" s="23">
        <v>2017</v>
      </c>
      <c r="L4" s="23">
        <v>2017</v>
      </c>
      <c r="M4" s="16"/>
      <c r="N4" s="16"/>
      <c r="O4" s="16"/>
      <c r="P4" s="149">
        <f>SUM(M4:O4)+H4</f>
        <v>1</v>
      </c>
      <c r="Q4" s="16"/>
      <c r="R4" s="16"/>
      <c r="S4" s="16"/>
      <c r="T4" s="16"/>
      <c r="U4" s="6">
        <f t="shared" si="0"/>
        <v>1</v>
      </c>
      <c r="V4" s="16"/>
      <c r="W4" s="16"/>
      <c r="X4" s="16"/>
      <c r="Y4" s="16"/>
      <c r="Z4" s="6">
        <f>SUM(U4:Y4)</f>
        <v>1</v>
      </c>
      <c r="AA4" s="16"/>
      <c r="AB4" s="16"/>
      <c r="AC4" s="16"/>
      <c r="AD4" s="16"/>
      <c r="AE4" s="6">
        <f>SUM(Z4:AD4)</f>
        <v>1</v>
      </c>
      <c r="AF4" s="16"/>
      <c r="AG4" s="16"/>
      <c r="AH4" s="16"/>
      <c r="AI4" s="16"/>
      <c r="AJ4" s="6">
        <f t="shared" si="1"/>
        <v>1</v>
      </c>
      <c r="AK4" s="16"/>
      <c r="AL4" s="16"/>
      <c r="AM4" s="16"/>
      <c r="AN4" s="16"/>
      <c r="AO4" s="6">
        <f t="shared" si="2"/>
        <v>1</v>
      </c>
      <c r="AP4" s="16"/>
      <c r="AQ4" s="16"/>
      <c r="AR4" s="16"/>
      <c r="AS4" s="16"/>
      <c r="AT4" s="6">
        <f t="shared" si="3"/>
        <v>1</v>
      </c>
      <c r="AU4" s="16"/>
      <c r="AV4" s="16"/>
      <c r="AW4" s="16"/>
      <c r="AX4" s="16"/>
      <c r="AY4" s="6">
        <f t="shared" si="4"/>
        <v>1</v>
      </c>
      <c r="AZ4" s="16"/>
      <c r="BA4" s="16"/>
      <c r="BB4" s="16"/>
      <c r="BC4" s="16"/>
      <c r="BD4" s="6">
        <f t="shared" si="5"/>
        <v>1</v>
      </c>
      <c r="BE4" s="16"/>
      <c r="BF4" s="16"/>
      <c r="BG4" s="16"/>
      <c r="BH4" s="16"/>
      <c r="BI4" s="6">
        <f t="shared" si="6"/>
        <v>1</v>
      </c>
      <c r="BJ4" s="16"/>
      <c r="BK4" s="16"/>
      <c r="BL4" s="16"/>
      <c r="BM4" s="16"/>
      <c r="BN4" s="6">
        <f t="shared" si="7"/>
        <v>1</v>
      </c>
      <c r="BO4" s="16"/>
      <c r="BP4" s="16"/>
      <c r="BQ4" s="16"/>
      <c r="BR4" s="16"/>
      <c r="BS4" s="6">
        <f t="shared" si="8"/>
        <v>1</v>
      </c>
    </row>
    <row r="5" spans="1:71" s="39" customFormat="1" x14ac:dyDescent="0.25">
      <c r="A5" s="6"/>
      <c r="B5" s="49" t="s">
        <v>355</v>
      </c>
      <c r="C5" s="50">
        <v>4</v>
      </c>
      <c r="D5" s="50">
        <v>4895</v>
      </c>
      <c r="E5" s="51">
        <v>43</v>
      </c>
      <c r="F5" s="6">
        <f>IF(B5="MAL",E5,IF(E5&gt;=11,E5+variables!$B$1,11))</f>
        <v>44</v>
      </c>
      <c r="G5" s="76">
        <f t="shared" si="9"/>
        <v>0.27272727272727271</v>
      </c>
      <c r="H5" s="156">
        <v>12</v>
      </c>
      <c r="I5" s="159">
        <f t="shared" si="10"/>
        <v>12</v>
      </c>
      <c r="J5" s="164"/>
      <c r="K5" s="23">
        <v>2017</v>
      </c>
      <c r="L5" s="23">
        <v>2017</v>
      </c>
      <c r="M5" s="16"/>
      <c r="N5" s="16"/>
      <c r="O5" s="16"/>
      <c r="P5" s="149">
        <f t="shared" ref="P5:P9" si="11">SUM(M5:O5)+H5</f>
        <v>12</v>
      </c>
      <c r="Q5" s="16"/>
      <c r="R5" s="16"/>
      <c r="S5" s="16"/>
      <c r="T5" s="16"/>
      <c r="U5" s="6">
        <f t="shared" si="0"/>
        <v>12</v>
      </c>
      <c r="V5" s="16"/>
      <c r="W5" s="16"/>
      <c r="X5" s="16"/>
      <c r="Y5" s="16"/>
      <c r="Z5" s="6">
        <f t="shared" ref="Z5:Z9" si="12">SUM(U5:Y5)</f>
        <v>12</v>
      </c>
      <c r="AA5" s="16"/>
      <c r="AB5" s="16"/>
      <c r="AC5" s="16"/>
      <c r="AD5" s="16"/>
      <c r="AE5" s="6">
        <f t="shared" ref="AE5:AE9" si="13">SUM(Z5:AD5)</f>
        <v>12</v>
      </c>
      <c r="AF5" s="16"/>
      <c r="AG5" s="16"/>
      <c r="AH5" s="16"/>
      <c r="AI5" s="16"/>
      <c r="AJ5" s="6">
        <f t="shared" si="1"/>
        <v>12</v>
      </c>
      <c r="AK5" s="16"/>
      <c r="AL5" s="16"/>
      <c r="AM5" s="16"/>
      <c r="AN5" s="16"/>
      <c r="AO5" s="6">
        <f t="shared" si="2"/>
        <v>12</v>
      </c>
      <c r="AP5" s="16"/>
      <c r="AQ5" s="16"/>
      <c r="AR5" s="16"/>
      <c r="AS5" s="16"/>
      <c r="AT5" s="6">
        <f t="shared" si="3"/>
        <v>12</v>
      </c>
      <c r="AU5" s="16"/>
      <c r="AV5" s="16"/>
      <c r="AW5" s="16"/>
      <c r="AX5" s="16"/>
      <c r="AY5" s="6">
        <f t="shared" si="4"/>
        <v>12</v>
      </c>
      <c r="AZ5" s="16"/>
      <c r="BA5" s="16"/>
      <c r="BB5" s="16"/>
      <c r="BC5" s="16"/>
      <c r="BD5" s="6">
        <f t="shared" si="5"/>
        <v>12</v>
      </c>
      <c r="BE5" s="16"/>
      <c r="BF5" s="16"/>
      <c r="BG5" s="16"/>
      <c r="BH5" s="16"/>
      <c r="BI5" s="6">
        <f t="shared" si="6"/>
        <v>12</v>
      </c>
      <c r="BJ5" s="16"/>
      <c r="BK5" s="16"/>
      <c r="BL5" s="16"/>
      <c r="BM5" s="16"/>
      <c r="BN5" s="6">
        <f t="shared" si="7"/>
        <v>12</v>
      </c>
      <c r="BO5" s="16"/>
      <c r="BP5" s="16"/>
      <c r="BQ5" s="16"/>
      <c r="BR5" s="16"/>
      <c r="BS5" s="6">
        <f t="shared" si="8"/>
        <v>12</v>
      </c>
    </row>
    <row r="6" spans="1:71" s="39" customFormat="1" x14ac:dyDescent="0.25">
      <c r="A6" s="6"/>
      <c r="B6" s="49" t="s">
        <v>357</v>
      </c>
      <c r="C6" s="50">
        <v>5</v>
      </c>
      <c r="D6" s="50">
        <v>8422</v>
      </c>
      <c r="E6" s="51">
        <v>37</v>
      </c>
      <c r="F6" s="6">
        <f>IF(B6="MAL",E6,IF(E6&gt;=11,E6+variables!$B$1,11))</f>
        <v>38</v>
      </c>
      <c r="G6" s="76">
        <f t="shared" si="9"/>
        <v>0.44736842105263158</v>
      </c>
      <c r="H6" s="156">
        <v>15</v>
      </c>
      <c r="I6" s="159">
        <f t="shared" si="10"/>
        <v>15</v>
      </c>
      <c r="J6" s="164"/>
      <c r="K6" s="23">
        <v>2017</v>
      </c>
      <c r="L6" s="23">
        <v>2017</v>
      </c>
      <c r="M6" s="16"/>
      <c r="N6" s="16"/>
      <c r="O6" s="16"/>
      <c r="P6" s="149">
        <f t="shared" si="11"/>
        <v>15</v>
      </c>
      <c r="Q6" s="16"/>
      <c r="R6" s="16">
        <v>2</v>
      </c>
      <c r="S6" s="16"/>
      <c r="T6" s="16"/>
      <c r="U6" s="6">
        <f t="shared" si="0"/>
        <v>17</v>
      </c>
      <c r="V6" s="16"/>
      <c r="W6" s="16"/>
      <c r="X6" s="16"/>
      <c r="Y6" s="16"/>
      <c r="Z6" s="6">
        <f t="shared" si="12"/>
        <v>17</v>
      </c>
      <c r="AA6" s="16"/>
      <c r="AB6" s="16"/>
      <c r="AC6" s="16"/>
      <c r="AD6" s="16"/>
      <c r="AE6" s="6">
        <f t="shared" si="13"/>
        <v>17</v>
      </c>
      <c r="AF6" s="16"/>
      <c r="AG6" s="16"/>
      <c r="AH6" s="16"/>
      <c r="AI6" s="16"/>
      <c r="AJ6" s="6">
        <f t="shared" si="1"/>
        <v>17</v>
      </c>
      <c r="AK6" s="16"/>
      <c r="AL6" s="16"/>
      <c r="AM6" s="16"/>
      <c r="AN6" s="16"/>
      <c r="AO6" s="6">
        <f t="shared" si="2"/>
        <v>17</v>
      </c>
      <c r="AP6" s="16"/>
      <c r="AQ6" s="16"/>
      <c r="AR6" s="16"/>
      <c r="AS6" s="16"/>
      <c r="AT6" s="6">
        <f t="shared" si="3"/>
        <v>17</v>
      </c>
      <c r="AU6" s="16"/>
      <c r="AV6" s="16"/>
      <c r="AW6" s="16"/>
      <c r="AX6" s="16"/>
      <c r="AY6" s="6">
        <f t="shared" si="4"/>
        <v>17</v>
      </c>
      <c r="AZ6" s="16"/>
      <c r="BA6" s="16"/>
      <c r="BB6" s="16"/>
      <c r="BC6" s="16"/>
      <c r="BD6" s="6">
        <f t="shared" si="5"/>
        <v>17</v>
      </c>
      <c r="BE6" s="16"/>
      <c r="BF6" s="16"/>
      <c r="BG6" s="16"/>
      <c r="BH6" s="16"/>
      <c r="BI6" s="6">
        <f t="shared" si="6"/>
        <v>17</v>
      </c>
      <c r="BJ6" s="16"/>
      <c r="BK6" s="16"/>
      <c r="BL6" s="16"/>
      <c r="BM6" s="16"/>
      <c r="BN6" s="6">
        <f t="shared" si="7"/>
        <v>17</v>
      </c>
      <c r="BO6" s="16"/>
      <c r="BP6" s="16"/>
      <c r="BQ6" s="16"/>
      <c r="BR6" s="16"/>
      <c r="BS6" s="6">
        <f t="shared" si="8"/>
        <v>17</v>
      </c>
    </row>
    <row r="7" spans="1:71" s="39" customFormat="1" x14ac:dyDescent="0.25">
      <c r="A7" s="6"/>
      <c r="B7" s="49" t="s">
        <v>353</v>
      </c>
      <c r="C7" s="50">
        <v>9</v>
      </c>
      <c r="D7" s="50">
        <v>2108</v>
      </c>
      <c r="E7" s="51">
        <v>28</v>
      </c>
      <c r="F7" s="6">
        <f>IF(B7="MAL",E7,IF(E7&gt;=11,E7+variables!$B$1,11))</f>
        <v>29</v>
      </c>
      <c r="G7" s="76">
        <f t="shared" si="9"/>
        <v>0.27586206896551724</v>
      </c>
      <c r="H7" s="156">
        <v>8</v>
      </c>
      <c r="I7" s="159">
        <f t="shared" si="10"/>
        <v>8</v>
      </c>
      <c r="J7" s="164"/>
      <c r="K7" s="23">
        <v>2017</v>
      </c>
      <c r="L7" s="23">
        <v>2017</v>
      </c>
      <c r="M7" s="16"/>
      <c r="N7" s="16"/>
      <c r="O7" s="16"/>
      <c r="P7" s="149">
        <f t="shared" si="11"/>
        <v>8</v>
      </c>
      <c r="Q7" s="16"/>
      <c r="R7" s="16"/>
      <c r="S7" s="16"/>
      <c r="T7" s="16"/>
      <c r="U7" s="6">
        <f t="shared" si="0"/>
        <v>8</v>
      </c>
      <c r="V7" s="16"/>
      <c r="W7" s="16"/>
      <c r="X7" s="16"/>
      <c r="Y7" s="16"/>
      <c r="Z7" s="6">
        <f t="shared" si="12"/>
        <v>8</v>
      </c>
      <c r="AA7" s="16"/>
      <c r="AB7" s="16"/>
      <c r="AC7" s="16"/>
      <c r="AD7" s="16"/>
      <c r="AE7" s="6">
        <f t="shared" si="13"/>
        <v>8</v>
      </c>
      <c r="AF7" s="16"/>
      <c r="AG7" s="16"/>
      <c r="AH7" s="16"/>
      <c r="AI7" s="16"/>
      <c r="AJ7" s="6">
        <f t="shared" si="1"/>
        <v>8</v>
      </c>
      <c r="AK7" s="16"/>
      <c r="AL7" s="16"/>
      <c r="AM7" s="16"/>
      <c r="AN7" s="16"/>
      <c r="AO7" s="6">
        <f t="shared" si="2"/>
        <v>8</v>
      </c>
      <c r="AP7" s="16"/>
      <c r="AQ7" s="16"/>
      <c r="AR7" s="16"/>
      <c r="AS7" s="16"/>
      <c r="AT7" s="6">
        <f t="shared" si="3"/>
        <v>8</v>
      </c>
      <c r="AU7" s="16"/>
      <c r="AV7" s="16"/>
      <c r="AW7" s="16"/>
      <c r="AX7" s="16"/>
      <c r="AY7" s="6">
        <f t="shared" si="4"/>
        <v>8</v>
      </c>
      <c r="AZ7" s="16"/>
      <c r="BA7" s="16"/>
      <c r="BB7" s="16"/>
      <c r="BC7" s="16"/>
      <c r="BD7" s="6">
        <f t="shared" si="5"/>
        <v>8</v>
      </c>
      <c r="BE7" s="16"/>
      <c r="BF7" s="16"/>
      <c r="BG7" s="16"/>
      <c r="BH7" s="16"/>
      <c r="BI7" s="6">
        <f t="shared" si="6"/>
        <v>8</v>
      </c>
      <c r="BJ7" s="16"/>
      <c r="BK7" s="16"/>
      <c r="BL7" s="16"/>
      <c r="BM7" s="16"/>
      <c r="BN7" s="6">
        <f t="shared" si="7"/>
        <v>8</v>
      </c>
      <c r="BO7" s="16"/>
      <c r="BP7" s="16"/>
      <c r="BQ7" s="16"/>
      <c r="BR7" s="16"/>
      <c r="BS7" s="6">
        <f t="shared" si="8"/>
        <v>8</v>
      </c>
    </row>
    <row r="8" spans="1:71" s="39" customFormat="1" x14ac:dyDescent="0.25">
      <c r="A8" s="6"/>
      <c r="B8" s="49" t="s">
        <v>21</v>
      </c>
      <c r="C8" s="50">
        <v>21</v>
      </c>
      <c r="D8" s="50">
        <v>4848</v>
      </c>
      <c r="E8" s="51">
        <v>14</v>
      </c>
      <c r="F8" s="6">
        <f>IF(B8="MAL",E8,IF(E8&gt;=11,E8+variables!$B$1,11))</f>
        <v>15</v>
      </c>
      <c r="G8" s="76">
        <f t="shared" si="9"/>
        <v>0.4</v>
      </c>
      <c r="H8" s="156">
        <v>6</v>
      </c>
      <c r="I8" s="159">
        <f t="shared" si="10"/>
        <v>6</v>
      </c>
      <c r="J8" s="164"/>
      <c r="K8" s="23">
        <v>2017</v>
      </c>
      <c r="L8" s="23">
        <v>2017</v>
      </c>
      <c r="M8" s="16"/>
      <c r="N8" s="16"/>
      <c r="O8" s="16"/>
      <c r="P8" s="149">
        <f t="shared" si="11"/>
        <v>6</v>
      </c>
      <c r="Q8" s="16"/>
      <c r="R8" s="16"/>
      <c r="S8" s="16"/>
      <c r="T8" s="16"/>
      <c r="U8" s="6">
        <f t="shared" si="0"/>
        <v>6</v>
      </c>
      <c r="V8" s="16"/>
      <c r="W8" s="16"/>
      <c r="X8" s="16"/>
      <c r="Y8" s="16"/>
      <c r="Z8" s="6">
        <f t="shared" si="12"/>
        <v>6</v>
      </c>
      <c r="AA8" s="16"/>
      <c r="AB8" s="16"/>
      <c r="AC8" s="16"/>
      <c r="AD8" s="16"/>
      <c r="AE8" s="6">
        <f t="shared" si="13"/>
        <v>6</v>
      </c>
      <c r="AF8" s="16"/>
      <c r="AG8" s="16"/>
      <c r="AH8" s="16"/>
      <c r="AI8" s="16"/>
      <c r="AJ8" s="6">
        <f t="shared" si="1"/>
        <v>6</v>
      </c>
      <c r="AK8" s="16"/>
      <c r="AL8" s="16"/>
      <c r="AM8" s="16"/>
      <c r="AN8" s="16"/>
      <c r="AO8" s="6">
        <f t="shared" si="2"/>
        <v>6</v>
      </c>
      <c r="AP8" s="16"/>
      <c r="AQ8" s="16"/>
      <c r="AR8" s="16"/>
      <c r="AS8" s="16"/>
      <c r="AT8" s="6">
        <f t="shared" si="3"/>
        <v>6</v>
      </c>
      <c r="AU8" s="16"/>
      <c r="AV8" s="16"/>
      <c r="AW8" s="16"/>
      <c r="AX8" s="16"/>
      <c r="AY8" s="6">
        <f t="shared" si="4"/>
        <v>6</v>
      </c>
      <c r="AZ8" s="16"/>
      <c r="BA8" s="16"/>
      <c r="BB8" s="16"/>
      <c r="BC8" s="16"/>
      <c r="BD8" s="6">
        <f t="shared" si="5"/>
        <v>6</v>
      </c>
      <c r="BE8" s="16"/>
      <c r="BF8" s="16"/>
      <c r="BG8" s="16"/>
      <c r="BH8" s="16"/>
      <c r="BI8" s="6">
        <f t="shared" si="6"/>
        <v>6</v>
      </c>
      <c r="BJ8" s="16"/>
      <c r="BK8" s="16"/>
      <c r="BL8" s="16"/>
      <c r="BM8" s="16"/>
      <c r="BN8" s="6">
        <f t="shared" si="7"/>
        <v>6</v>
      </c>
      <c r="BO8" s="16"/>
      <c r="BP8" s="16"/>
      <c r="BQ8" s="16"/>
      <c r="BR8" s="16"/>
      <c r="BS8" s="6">
        <f t="shared" si="8"/>
        <v>6</v>
      </c>
    </row>
    <row r="9" spans="1:71" s="39" customFormat="1" x14ac:dyDescent="0.25">
      <c r="A9" s="6"/>
      <c r="B9" s="49" t="s">
        <v>331</v>
      </c>
      <c r="C9" s="50">
        <v>26</v>
      </c>
      <c r="D9" s="50">
        <v>7175</v>
      </c>
      <c r="E9" s="51">
        <v>45</v>
      </c>
      <c r="F9" s="6">
        <f>IF(B9="MAL",E9,IF(E9&gt;=11,E9+variables!$B$1,11))</f>
        <v>46</v>
      </c>
      <c r="G9" s="76">
        <f t="shared" si="9"/>
        <v>0.39130434782608697</v>
      </c>
      <c r="H9" s="156">
        <v>18</v>
      </c>
      <c r="I9" s="159">
        <f t="shared" si="10"/>
        <v>18</v>
      </c>
      <c r="J9" s="164"/>
      <c r="K9" s="23">
        <v>2017</v>
      </c>
      <c r="L9" s="23">
        <v>2017</v>
      </c>
      <c r="M9" s="16"/>
      <c r="N9" s="16"/>
      <c r="O9" s="16"/>
      <c r="P9" s="149">
        <f t="shared" si="11"/>
        <v>18</v>
      </c>
      <c r="Q9" s="16"/>
      <c r="R9" s="16"/>
      <c r="S9" s="16"/>
      <c r="T9" s="16"/>
      <c r="U9" s="6">
        <f t="shared" si="0"/>
        <v>18</v>
      </c>
      <c r="V9" s="16"/>
      <c r="W9" s="16"/>
      <c r="X9" s="16"/>
      <c r="Y9" s="16"/>
      <c r="Z9" s="6">
        <f t="shared" si="12"/>
        <v>18</v>
      </c>
      <c r="AA9" s="16"/>
      <c r="AB9" s="16"/>
      <c r="AC9" s="16"/>
      <c r="AD9" s="16"/>
      <c r="AE9" s="6">
        <f t="shared" si="13"/>
        <v>18</v>
      </c>
      <c r="AF9" s="16"/>
      <c r="AG9" s="16"/>
      <c r="AH9" s="16"/>
      <c r="AI9" s="16"/>
      <c r="AJ9" s="6">
        <f t="shared" si="1"/>
        <v>18</v>
      </c>
      <c r="AK9" s="16"/>
      <c r="AL9" s="16"/>
      <c r="AM9" s="16"/>
      <c r="AN9" s="16"/>
      <c r="AO9" s="6">
        <f t="shared" si="2"/>
        <v>18</v>
      </c>
      <c r="AP9" s="16"/>
      <c r="AQ9" s="16"/>
      <c r="AR9" s="16"/>
      <c r="AS9" s="16"/>
      <c r="AT9" s="6">
        <f t="shared" si="3"/>
        <v>18</v>
      </c>
      <c r="AU9" s="16"/>
      <c r="AV9" s="16"/>
      <c r="AW9" s="16"/>
      <c r="AX9" s="16"/>
      <c r="AY9" s="6">
        <f t="shared" si="4"/>
        <v>18</v>
      </c>
      <c r="AZ9" s="16"/>
      <c r="BA9" s="16"/>
      <c r="BB9" s="16"/>
      <c r="BC9" s="16"/>
      <c r="BD9" s="6">
        <f t="shared" si="5"/>
        <v>18</v>
      </c>
      <c r="BE9" s="16"/>
      <c r="BF9" s="16"/>
      <c r="BG9" s="16"/>
      <c r="BH9" s="16"/>
      <c r="BI9" s="6">
        <f t="shared" si="6"/>
        <v>18</v>
      </c>
      <c r="BJ9" s="16"/>
      <c r="BK9" s="16"/>
      <c r="BL9" s="16"/>
      <c r="BM9" s="16"/>
      <c r="BN9" s="6">
        <f t="shared" si="7"/>
        <v>18</v>
      </c>
      <c r="BO9" s="16"/>
      <c r="BP9" s="16"/>
      <c r="BQ9" s="16"/>
      <c r="BR9" s="16"/>
      <c r="BS9" s="6">
        <f t="shared" si="8"/>
        <v>18</v>
      </c>
    </row>
    <row r="10" spans="1:71" s="39" customFormat="1" x14ac:dyDescent="0.25">
      <c r="A10" s="6"/>
      <c r="B10" s="6"/>
      <c r="C10" s="6"/>
      <c r="D10" s="6"/>
      <c r="E10" s="6"/>
      <c r="F10" s="6"/>
      <c r="G10" s="6"/>
      <c r="H10" s="149"/>
      <c r="I10" s="149"/>
      <c r="J10" s="149"/>
      <c r="K10" s="6"/>
      <c r="L10" s="6"/>
      <c r="M10" s="6">
        <f>SUM(M4:M9)</f>
        <v>0</v>
      </c>
      <c r="N10" s="6">
        <f>SUM(N4:N9)</f>
        <v>0</v>
      </c>
      <c r="O10" s="6">
        <f>SUM(O4:O9)</f>
        <v>0</v>
      </c>
      <c r="P10" s="149">
        <f>SUM(P3:P9)</f>
        <v>118</v>
      </c>
      <c r="Q10" s="149">
        <f t="shared" ref="Q10:BS10" si="14">SUM(Q3:Q9)</f>
        <v>0</v>
      </c>
      <c r="R10" s="149">
        <f t="shared" si="14"/>
        <v>2</v>
      </c>
      <c r="S10" s="149">
        <f t="shared" si="14"/>
        <v>0</v>
      </c>
      <c r="T10" s="149">
        <f t="shared" si="14"/>
        <v>0</v>
      </c>
      <c r="U10" s="149">
        <f t="shared" si="14"/>
        <v>120</v>
      </c>
      <c r="V10" s="149">
        <f t="shared" si="14"/>
        <v>0</v>
      </c>
      <c r="W10" s="149">
        <f t="shared" si="14"/>
        <v>0</v>
      </c>
      <c r="X10" s="149">
        <f t="shared" si="14"/>
        <v>0</v>
      </c>
      <c r="Y10" s="149">
        <f t="shared" si="14"/>
        <v>0</v>
      </c>
      <c r="Z10" s="149">
        <f>SUM(Z4:Z9)</f>
        <v>62</v>
      </c>
      <c r="AA10" s="149">
        <f t="shared" si="14"/>
        <v>0</v>
      </c>
      <c r="AB10" s="149">
        <f t="shared" si="14"/>
        <v>0</v>
      </c>
      <c r="AC10" s="149">
        <f t="shared" si="14"/>
        <v>0</v>
      </c>
      <c r="AD10" s="149">
        <f t="shared" si="14"/>
        <v>0</v>
      </c>
      <c r="AE10" s="149">
        <f t="shared" si="14"/>
        <v>120</v>
      </c>
      <c r="AF10" s="149">
        <f t="shared" si="14"/>
        <v>0</v>
      </c>
      <c r="AG10" s="149">
        <f t="shared" si="14"/>
        <v>0</v>
      </c>
      <c r="AH10" s="149">
        <f t="shared" si="14"/>
        <v>0</v>
      </c>
      <c r="AI10" s="149">
        <f t="shared" si="14"/>
        <v>0</v>
      </c>
      <c r="AJ10" s="149">
        <f t="shared" si="14"/>
        <v>120</v>
      </c>
      <c r="AK10" s="149">
        <f t="shared" si="14"/>
        <v>0</v>
      </c>
      <c r="AL10" s="149">
        <f t="shared" si="14"/>
        <v>0</v>
      </c>
      <c r="AM10" s="149">
        <f t="shared" si="14"/>
        <v>0</v>
      </c>
      <c r="AN10" s="149">
        <f t="shared" si="14"/>
        <v>0</v>
      </c>
      <c r="AO10" s="149">
        <f t="shared" si="14"/>
        <v>120</v>
      </c>
      <c r="AP10" s="149">
        <f t="shared" si="14"/>
        <v>0</v>
      </c>
      <c r="AQ10" s="149">
        <f t="shared" si="14"/>
        <v>0</v>
      </c>
      <c r="AR10" s="149">
        <f t="shared" si="14"/>
        <v>0</v>
      </c>
      <c r="AS10" s="149">
        <f t="shared" si="14"/>
        <v>0</v>
      </c>
      <c r="AT10" s="149">
        <f t="shared" si="14"/>
        <v>120</v>
      </c>
      <c r="AU10" s="149">
        <f t="shared" si="14"/>
        <v>0</v>
      </c>
      <c r="AV10" s="149">
        <f t="shared" si="14"/>
        <v>0</v>
      </c>
      <c r="AW10" s="149">
        <f t="shared" si="14"/>
        <v>0</v>
      </c>
      <c r="AX10" s="149">
        <f t="shared" si="14"/>
        <v>0</v>
      </c>
      <c r="AY10" s="149">
        <f t="shared" si="14"/>
        <v>120</v>
      </c>
      <c r="AZ10" s="149">
        <f t="shared" si="14"/>
        <v>0</v>
      </c>
      <c r="BA10" s="149">
        <f t="shared" si="14"/>
        <v>0</v>
      </c>
      <c r="BB10" s="149">
        <f t="shared" si="14"/>
        <v>0</v>
      </c>
      <c r="BC10" s="149">
        <f t="shared" si="14"/>
        <v>0</v>
      </c>
      <c r="BD10" s="149">
        <f t="shared" si="14"/>
        <v>120</v>
      </c>
      <c r="BE10" s="149">
        <f t="shared" si="14"/>
        <v>0</v>
      </c>
      <c r="BF10" s="149">
        <f t="shared" si="14"/>
        <v>0</v>
      </c>
      <c r="BG10" s="149">
        <f t="shared" si="14"/>
        <v>0</v>
      </c>
      <c r="BH10" s="149">
        <f t="shared" si="14"/>
        <v>0</v>
      </c>
      <c r="BI10" s="149">
        <f t="shared" si="14"/>
        <v>120</v>
      </c>
      <c r="BJ10" s="149">
        <f t="shared" si="14"/>
        <v>0</v>
      </c>
      <c r="BK10" s="149">
        <f t="shared" si="14"/>
        <v>0</v>
      </c>
      <c r="BL10" s="149">
        <f t="shared" si="14"/>
        <v>0</v>
      </c>
      <c r="BM10" s="149">
        <f t="shared" si="14"/>
        <v>0</v>
      </c>
      <c r="BN10" s="149">
        <f t="shared" si="14"/>
        <v>120</v>
      </c>
      <c r="BO10" s="149">
        <f t="shared" si="14"/>
        <v>0</v>
      </c>
      <c r="BP10" s="149">
        <f t="shared" si="14"/>
        <v>0</v>
      </c>
      <c r="BQ10" s="149">
        <f t="shared" si="14"/>
        <v>0</v>
      </c>
      <c r="BR10" s="149">
        <f t="shared" si="14"/>
        <v>0</v>
      </c>
      <c r="BS10" s="149">
        <f t="shared" si="14"/>
        <v>120</v>
      </c>
    </row>
    <row r="11" spans="1:71" s="39" customFormat="1" x14ac:dyDescent="0.25">
      <c r="A11" s="6"/>
      <c r="B11" s="6" t="s">
        <v>299</v>
      </c>
      <c r="C11" s="6">
        <f>COUNT(C4:C9)</f>
        <v>6</v>
      </c>
      <c r="D11" s="6"/>
      <c r="E11" s="6">
        <f>SUM(E3:E9)</f>
        <v>249</v>
      </c>
      <c r="F11" s="6">
        <f>SUM(F3:F9)</f>
        <v>255</v>
      </c>
      <c r="G11" s="38">
        <f>$BS10/F11</f>
        <v>0.47058823529411764</v>
      </c>
      <c r="H11" s="149">
        <f t="shared" ref="H11:I11" si="15">SUM(H3:H9)</f>
        <v>118</v>
      </c>
      <c r="I11" s="149">
        <f t="shared" si="15"/>
        <v>118</v>
      </c>
      <c r="J11" s="149">
        <f>SUM(J3:J9)</f>
        <v>0</v>
      </c>
      <c r="K11" s="6"/>
      <c r="L11" s="6"/>
      <c r="M11" s="6"/>
      <c r="N11" s="6"/>
      <c r="O11" s="6"/>
      <c r="P11" s="38">
        <f>P10/F11</f>
        <v>0.46274509803921571</v>
      </c>
      <c r="Q11" s="6"/>
      <c r="R11" s="6">
        <f>M10+R10</f>
        <v>2</v>
      </c>
      <c r="S11" s="6">
        <f>N10+S10</f>
        <v>0</v>
      </c>
      <c r="T11" s="6">
        <f>O10+T10</f>
        <v>0</v>
      </c>
      <c r="U11" s="38">
        <f>U10/F11</f>
        <v>0.47058823529411764</v>
      </c>
      <c r="V11" s="6"/>
      <c r="W11" s="6">
        <f>R11+W10</f>
        <v>2</v>
      </c>
      <c r="X11" s="6">
        <f>S11+X10</f>
        <v>0</v>
      </c>
      <c r="Y11" s="6">
        <f>T11+Y10</f>
        <v>0</v>
      </c>
      <c r="Z11" s="38">
        <f>Z10/F11</f>
        <v>0.24313725490196078</v>
      </c>
      <c r="AA11" s="6"/>
      <c r="AB11" s="6">
        <f>W11+AB10</f>
        <v>2</v>
      </c>
      <c r="AC11" s="6">
        <f>X11+AC10</f>
        <v>0</v>
      </c>
      <c r="AD11" s="6">
        <f>Y11+AD10</f>
        <v>0</v>
      </c>
      <c r="AE11" s="38">
        <f>AE10/F11</f>
        <v>0.47058823529411764</v>
      </c>
      <c r="AF11" s="6"/>
      <c r="AG11" s="6">
        <f>AB11+AG10</f>
        <v>2</v>
      </c>
      <c r="AH11" s="6">
        <f>AC11+AH10</f>
        <v>0</v>
      </c>
      <c r="AI11" s="6">
        <f>AD11+AI10</f>
        <v>0</v>
      </c>
      <c r="AJ11" s="38">
        <f>AJ10/F11</f>
        <v>0.47058823529411764</v>
      </c>
      <c r="AK11" s="6"/>
      <c r="AL11" s="6">
        <f>AG11+AL10</f>
        <v>2</v>
      </c>
      <c r="AM11" s="6">
        <f>AH11+AM10</f>
        <v>0</v>
      </c>
      <c r="AN11" s="6">
        <f>AI11+AN10</f>
        <v>0</v>
      </c>
      <c r="AO11" s="38">
        <f>AO10/F11</f>
        <v>0.47058823529411764</v>
      </c>
      <c r="AP11" s="6"/>
      <c r="AQ11" s="6">
        <f>AL11+AQ10</f>
        <v>2</v>
      </c>
      <c r="AR11" s="6">
        <f>AM11+AR10</f>
        <v>0</v>
      </c>
      <c r="AS11" s="6">
        <f>AN11+AS10</f>
        <v>0</v>
      </c>
      <c r="AT11" s="38">
        <f>AT10/F11</f>
        <v>0.47058823529411764</v>
      </c>
      <c r="AU11" s="6"/>
      <c r="AV11" s="6">
        <f>AQ11+AV10</f>
        <v>2</v>
      </c>
      <c r="AW11" s="6">
        <f>AR11+AW10</f>
        <v>0</v>
      </c>
      <c r="AX11" s="6">
        <f>AS11+AX10</f>
        <v>0</v>
      </c>
      <c r="AY11" s="38">
        <f>AY10/F11</f>
        <v>0.47058823529411764</v>
      </c>
      <c r="AZ11" s="6"/>
      <c r="BA11" s="6">
        <f>AV11+BA10</f>
        <v>2</v>
      </c>
      <c r="BB11" s="6">
        <f>AW11+BB10</f>
        <v>0</v>
      </c>
      <c r="BC11" s="6">
        <f>AX11+BC10</f>
        <v>0</v>
      </c>
      <c r="BD11" s="38">
        <f>BD10/F11</f>
        <v>0.47058823529411764</v>
      </c>
      <c r="BE11" s="6"/>
      <c r="BF11" s="6">
        <f>BA11+BF10</f>
        <v>2</v>
      </c>
      <c r="BG11" s="6">
        <f>BB11+BG10</f>
        <v>0</v>
      </c>
      <c r="BH11" s="6">
        <f>BC11+BH10</f>
        <v>0</v>
      </c>
      <c r="BI11" s="38">
        <f>BI10/F11</f>
        <v>0.47058823529411764</v>
      </c>
      <c r="BJ11" s="6"/>
      <c r="BK11" s="6">
        <f>BF11+BK10</f>
        <v>2</v>
      </c>
      <c r="BL11" s="6">
        <f>BG11+BL10</f>
        <v>0</v>
      </c>
      <c r="BM11" s="6">
        <f>BH11+BM10</f>
        <v>0</v>
      </c>
      <c r="BN11" s="38">
        <f>BN10/F11</f>
        <v>0.47058823529411764</v>
      </c>
      <c r="BO11" s="6"/>
      <c r="BP11" s="6">
        <f>BK11+BP10</f>
        <v>2</v>
      </c>
      <c r="BQ11" s="6">
        <f>BL11+BQ10</f>
        <v>0</v>
      </c>
      <c r="BR11" s="6">
        <f>BM11+BR10</f>
        <v>0</v>
      </c>
      <c r="BS11" s="38">
        <f>BS10/F11</f>
        <v>0.47058823529411764</v>
      </c>
    </row>
    <row r="12" spans="1:71" s="39" customFormat="1" x14ac:dyDescent="0.25">
      <c r="H12" s="161"/>
      <c r="I12" s="161"/>
      <c r="J12" s="161"/>
    </row>
    <row r="13" spans="1:71" s="39" customFormat="1" x14ac:dyDescent="0.25">
      <c r="A13" s="37" t="s">
        <v>349</v>
      </c>
      <c r="B13" s="6" t="s">
        <v>142</v>
      </c>
      <c r="C13" s="6"/>
      <c r="D13" s="6"/>
      <c r="E13" s="50">
        <v>180</v>
      </c>
      <c r="F13" s="6">
        <f>IF(B13="MAL",E13,IF(E13&gt;=11,E13+variables!$B$1,11))</f>
        <v>180</v>
      </c>
      <c r="G13" s="38">
        <f>BS13/F13</f>
        <v>0.97222222222222221</v>
      </c>
      <c r="H13" s="149">
        <v>175</v>
      </c>
      <c r="I13" s="149">
        <f>+H13+J13</f>
        <v>175</v>
      </c>
      <c r="J13" s="164"/>
      <c r="K13" s="16">
        <v>2017</v>
      </c>
      <c r="L13" s="16">
        <v>2017</v>
      </c>
      <c r="M13" s="16"/>
      <c r="N13" s="16"/>
      <c r="O13" s="16"/>
      <c r="P13" s="149">
        <f>+H13</f>
        <v>175</v>
      </c>
      <c r="Q13" s="16"/>
      <c r="R13" s="16"/>
      <c r="S13" s="16"/>
      <c r="T13" s="16"/>
      <c r="U13" s="6">
        <f t="shared" ref="U13:U26" si="16">SUM(P13:T13)</f>
        <v>175</v>
      </c>
      <c r="V13" s="16"/>
      <c r="W13" s="16"/>
      <c r="X13" s="16"/>
      <c r="Y13" s="16"/>
      <c r="Z13" s="6">
        <f t="shared" ref="Z13:Z26" si="17">SUM(U13:Y13)</f>
        <v>175</v>
      </c>
      <c r="AA13" s="16"/>
      <c r="AB13" s="16"/>
      <c r="AC13" s="16"/>
      <c r="AD13" s="16"/>
      <c r="AE13" s="6">
        <f t="shared" ref="AE13:AE26" si="18">SUM(Z13:AD13)</f>
        <v>175</v>
      </c>
      <c r="AF13" s="16"/>
      <c r="AG13" s="16"/>
      <c r="AH13" s="16"/>
      <c r="AI13" s="16"/>
      <c r="AJ13" s="6">
        <f t="shared" ref="AJ13:AJ26" si="19">SUM(AE13:AI13)</f>
        <v>175</v>
      </c>
      <c r="AK13" s="16"/>
      <c r="AL13" s="16"/>
      <c r="AM13" s="16"/>
      <c r="AN13" s="16"/>
      <c r="AO13" s="6">
        <f t="shared" ref="AO13:AO26" si="20">SUM(AJ13:AN13)</f>
        <v>175</v>
      </c>
      <c r="AP13" s="16"/>
      <c r="AQ13" s="16"/>
      <c r="AR13" s="16"/>
      <c r="AS13" s="16"/>
      <c r="AT13" s="6">
        <f t="shared" ref="AT13:AT26" si="21">SUM(AO13:AS13)</f>
        <v>175</v>
      </c>
      <c r="AU13" s="16"/>
      <c r="AV13" s="16"/>
      <c r="AW13" s="16"/>
      <c r="AX13" s="16"/>
      <c r="AY13" s="6">
        <f t="shared" ref="AY13:AY26" si="22">SUM(AT13:AX13)</f>
        <v>175</v>
      </c>
      <c r="AZ13" s="16"/>
      <c r="BA13" s="16"/>
      <c r="BB13" s="16"/>
      <c r="BC13" s="16"/>
      <c r="BD13" s="6">
        <f t="shared" ref="BD13:BD26" si="23">SUM(AY13:BC13)</f>
        <v>175</v>
      </c>
      <c r="BE13" s="16"/>
      <c r="BF13" s="16"/>
      <c r="BG13" s="16"/>
      <c r="BH13" s="16"/>
      <c r="BI13" s="6">
        <f t="shared" ref="BI13:BI26" si="24">SUM(BD13:BH13)</f>
        <v>175</v>
      </c>
      <c r="BJ13" s="16"/>
      <c r="BK13" s="16"/>
      <c r="BL13" s="16"/>
      <c r="BM13" s="16"/>
      <c r="BN13" s="6">
        <f t="shared" ref="BN13:BN26" si="25">SUM(BI13:BM13)</f>
        <v>175</v>
      </c>
      <c r="BO13" s="16"/>
      <c r="BP13" s="16"/>
      <c r="BQ13" s="16"/>
      <c r="BR13" s="16"/>
      <c r="BS13" s="6">
        <f t="shared" ref="BS13:BS26" si="26">SUM(BN13:BR13)</f>
        <v>175</v>
      </c>
    </row>
    <row r="14" spans="1:71" s="39" customFormat="1" x14ac:dyDescent="0.25">
      <c r="A14" s="6"/>
      <c r="B14" s="47" t="s">
        <v>350</v>
      </c>
      <c r="C14" s="50">
        <v>1</v>
      </c>
      <c r="D14" s="50">
        <v>812</v>
      </c>
      <c r="E14" s="50">
        <v>28</v>
      </c>
      <c r="F14" s="6">
        <f>IF(B14="MAL",E14,IF(E14&gt;=11,E14+variables!$B$1,11))</f>
        <v>29</v>
      </c>
      <c r="G14" s="38">
        <f t="shared" ref="G14:G26" si="27">$BS14/F14</f>
        <v>0.55172413793103448</v>
      </c>
      <c r="H14" s="149">
        <v>16</v>
      </c>
      <c r="I14" s="149">
        <f t="shared" ref="I14:I26" si="28">+H14+J14</f>
        <v>16</v>
      </c>
      <c r="J14" s="164"/>
      <c r="K14" s="16">
        <v>2017</v>
      </c>
      <c r="L14" s="16">
        <v>2017</v>
      </c>
      <c r="M14" s="16"/>
      <c r="N14" s="16"/>
      <c r="O14" s="16"/>
      <c r="P14" s="149">
        <f>SUM(M14:O14)+H14</f>
        <v>16</v>
      </c>
      <c r="Q14" s="16"/>
      <c r="R14" s="16"/>
      <c r="S14" s="16"/>
      <c r="T14" s="16"/>
      <c r="U14" s="6">
        <f t="shared" si="16"/>
        <v>16</v>
      </c>
      <c r="V14" s="16"/>
      <c r="W14" s="16"/>
      <c r="X14" s="16"/>
      <c r="Y14" s="16"/>
      <c r="Z14" s="6">
        <f t="shared" si="17"/>
        <v>16</v>
      </c>
      <c r="AA14" s="16"/>
      <c r="AB14" s="16"/>
      <c r="AC14" s="16"/>
      <c r="AD14" s="16"/>
      <c r="AE14" s="6">
        <f t="shared" si="18"/>
        <v>16</v>
      </c>
      <c r="AF14" s="16"/>
      <c r="AG14" s="16"/>
      <c r="AH14" s="16"/>
      <c r="AI14" s="16"/>
      <c r="AJ14" s="6">
        <f t="shared" si="19"/>
        <v>16</v>
      </c>
      <c r="AK14" s="16"/>
      <c r="AL14" s="16"/>
      <c r="AM14" s="16"/>
      <c r="AN14" s="16"/>
      <c r="AO14" s="6">
        <f t="shared" si="20"/>
        <v>16</v>
      </c>
      <c r="AP14" s="16"/>
      <c r="AQ14" s="16"/>
      <c r="AR14" s="16"/>
      <c r="AS14" s="16"/>
      <c r="AT14" s="6">
        <f t="shared" si="21"/>
        <v>16</v>
      </c>
      <c r="AU14" s="16"/>
      <c r="AV14" s="16"/>
      <c r="AW14" s="16"/>
      <c r="AX14" s="16"/>
      <c r="AY14" s="6">
        <f t="shared" si="22"/>
        <v>16</v>
      </c>
      <c r="AZ14" s="16"/>
      <c r="BA14" s="16"/>
      <c r="BB14" s="16"/>
      <c r="BC14" s="16"/>
      <c r="BD14" s="6">
        <f t="shared" si="23"/>
        <v>16</v>
      </c>
      <c r="BE14" s="16"/>
      <c r="BF14" s="16"/>
      <c r="BG14" s="16"/>
      <c r="BH14" s="16"/>
      <c r="BI14" s="6">
        <f t="shared" si="24"/>
        <v>16</v>
      </c>
      <c r="BJ14" s="16"/>
      <c r="BK14" s="16"/>
      <c r="BL14" s="16"/>
      <c r="BM14" s="16"/>
      <c r="BN14" s="6">
        <f t="shared" si="25"/>
        <v>16</v>
      </c>
      <c r="BO14" s="16"/>
      <c r="BP14" s="16"/>
      <c r="BQ14" s="16"/>
      <c r="BR14" s="16"/>
      <c r="BS14" s="6">
        <f t="shared" si="26"/>
        <v>16</v>
      </c>
    </row>
    <row r="15" spans="1:71" s="39" customFormat="1" x14ac:dyDescent="0.25">
      <c r="A15" s="6"/>
      <c r="B15" s="49" t="s">
        <v>151</v>
      </c>
      <c r="C15" s="50">
        <v>5</v>
      </c>
      <c r="D15" s="50">
        <v>6386</v>
      </c>
      <c r="E15" s="50">
        <v>44</v>
      </c>
      <c r="F15" s="6">
        <f>IF(B15="MAL",E15,IF(E15&gt;=11,E15+variables!$B$1,11))</f>
        <v>45</v>
      </c>
      <c r="G15" s="38">
        <f t="shared" si="27"/>
        <v>0.55555555555555558</v>
      </c>
      <c r="H15" s="149">
        <v>25</v>
      </c>
      <c r="I15" s="149">
        <f t="shared" si="28"/>
        <v>25</v>
      </c>
      <c r="J15" s="164"/>
      <c r="K15" s="16">
        <v>2017</v>
      </c>
      <c r="L15" s="16">
        <v>2017</v>
      </c>
      <c r="M15" s="16"/>
      <c r="N15" s="16"/>
      <c r="O15" s="16"/>
      <c r="P15" s="149">
        <f t="shared" ref="P15:P26" si="29">SUM(M15:O15)+H15</f>
        <v>25</v>
      </c>
      <c r="Q15" s="16"/>
      <c r="R15" s="16"/>
      <c r="S15" s="16"/>
      <c r="T15" s="16"/>
      <c r="U15" s="6">
        <f t="shared" si="16"/>
        <v>25</v>
      </c>
      <c r="V15" s="16"/>
      <c r="W15" s="16"/>
      <c r="X15" s="16"/>
      <c r="Y15" s="16"/>
      <c r="Z15" s="6">
        <f t="shared" si="17"/>
        <v>25</v>
      </c>
      <c r="AA15" s="16"/>
      <c r="AB15" s="16"/>
      <c r="AC15" s="16"/>
      <c r="AD15" s="16"/>
      <c r="AE15" s="6">
        <f t="shared" si="18"/>
        <v>25</v>
      </c>
      <c r="AF15" s="16"/>
      <c r="AG15" s="16"/>
      <c r="AH15" s="16"/>
      <c r="AI15" s="16"/>
      <c r="AJ15" s="6">
        <f t="shared" si="19"/>
        <v>25</v>
      </c>
      <c r="AK15" s="16"/>
      <c r="AL15" s="16"/>
      <c r="AM15" s="16"/>
      <c r="AN15" s="16"/>
      <c r="AO15" s="6">
        <f t="shared" si="20"/>
        <v>25</v>
      </c>
      <c r="AP15" s="16"/>
      <c r="AQ15" s="16"/>
      <c r="AR15" s="16"/>
      <c r="AS15" s="16"/>
      <c r="AT15" s="6">
        <f t="shared" si="21"/>
        <v>25</v>
      </c>
      <c r="AU15" s="16"/>
      <c r="AV15" s="16"/>
      <c r="AW15" s="16"/>
      <c r="AX15" s="16"/>
      <c r="AY15" s="6">
        <f t="shared" si="22"/>
        <v>25</v>
      </c>
      <c r="AZ15" s="16"/>
      <c r="BA15" s="16"/>
      <c r="BB15" s="16"/>
      <c r="BC15" s="16"/>
      <c r="BD15" s="6">
        <f t="shared" si="23"/>
        <v>25</v>
      </c>
      <c r="BE15" s="16"/>
      <c r="BF15" s="16"/>
      <c r="BG15" s="16"/>
      <c r="BH15" s="16"/>
      <c r="BI15" s="6">
        <f t="shared" si="24"/>
        <v>25</v>
      </c>
      <c r="BJ15" s="16"/>
      <c r="BK15" s="16"/>
      <c r="BL15" s="16"/>
      <c r="BM15" s="16"/>
      <c r="BN15" s="6">
        <f t="shared" si="25"/>
        <v>25</v>
      </c>
      <c r="BO15" s="16"/>
      <c r="BP15" s="16"/>
      <c r="BQ15" s="16"/>
      <c r="BR15" s="16"/>
      <c r="BS15" s="6">
        <f t="shared" si="26"/>
        <v>25</v>
      </c>
    </row>
    <row r="16" spans="1:71" s="39" customFormat="1" x14ac:dyDescent="0.25">
      <c r="A16" s="6"/>
      <c r="B16" s="49" t="s">
        <v>374</v>
      </c>
      <c r="C16" s="50">
        <v>11</v>
      </c>
      <c r="D16" s="50">
        <v>8905</v>
      </c>
      <c r="E16" s="50">
        <v>54</v>
      </c>
      <c r="F16" s="6">
        <f>IF(B16="MAL",E16,IF(E16&gt;=11,E16+variables!$B$1,11))</f>
        <v>55</v>
      </c>
      <c r="G16" s="38">
        <f t="shared" si="27"/>
        <v>0.5636363636363636</v>
      </c>
      <c r="H16" s="149">
        <v>29</v>
      </c>
      <c r="I16" s="149">
        <f t="shared" si="28"/>
        <v>29</v>
      </c>
      <c r="J16" s="164"/>
      <c r="K16" s="16">
        <v>2017</v>
      </c>
      <c r="L16" s="16">
        <v>2017</v>
      </c>
      <c r="M16" s="16">
        <v>2</v>
      </c>
      <c r="N16" s="16"/>
      <c r="O16" s="16"/>
      <c r="P16" s="149">
        <f t="shared" si="29"/>
        <v>31</v>
      </c>
      <c r="Q16" s="16"/>
      <c r="R16" s="16"/>
      <c r="S16" s="16"/>
      <c r="T16" s="16"/>
      <c r="U16" s="6">
        <f t="shared" si="16"/>
        <v>31</v>
      </c>
      <c r="V16" s="16"/>
      <c r="W16" s="16"/>
      <c r="X16" s="16"/>
      <c r="Y16" s="16"/>
      <c r="Z16" s="6">
        <f t="shared" si="17"/>
        <v>31</v>
      </c>
      <c r="AA16" s="16"/>
      <c r="AB16" s="16"/>
      <c r="AC16" s="16"/>
      <c r="AD16" s="16"/>
      <c r="AE16" s="6">
        <f t="shared" si="18"/>
        <v>31</v>
      </c>
      <c r="AF16" s="16"/>
      <c r="AG16" s="16"/>
      <c r="AH16" s="16"/>
      <c r="AI16" s="16"/>
      <c r="AJ16" s="6">
        <f t="shared" si="19"/>
        <v>31</v>
      </c>
      <c r="AK16" s="16"/>
      <c r="AL16" s="16"/>
      <c r="AM16" s="16"/>
      <c r="AN16" s="16"/>
      <c r="AO16" s="6">
        <f t="shared" si="20"/>
        <v>31</v>
      </c>
      <c r="AP16" s="16"/>
      <c r="AQ16" s="16"/>
      <c r="AR16" s="16"/>
      <c r="AS16" s="16"/>
      <c r="AT16" s="6">
        <f t="shared" si="21"/>
        <v>31</v>
      </c>
      <c r="AU16" s="16"/>
      <c r="AV16" s="16"/>
      <c r="AW16" s="16"/>
      <c r="AX16" s="16"/>
      <c r="AY16" s="6">
        <f t="shared" si="22"/>
        <v>31</v>
      </c>
      <c r="AZ16" s="16"/>
      <c r="BA16" s="16"/>
      <c r="BB16" s="16"/>
      <c r="BC16" s="16"/>
      <c r="BD16" s="6">
        <f t="shared" si="23"/>
        <v>31</v>
      </c>
      <c r="BE16" s="16"/>
      <c r="BF16" s="16"/>
      <c r="BG16" s="16"/>
      <c r="BH16" s="16"/>
      <c r="BI16" s="6">
        <f t="shared" si="24"/>
        <v>31</v>
      </c>
      <c r="BJ16" s="16"/>
      <c r="BK16" s="16"/>
      <c r="BL16" s="16"/>
      <c r="BM16" s="16"/>
      <c r="BN16" s="6">
        <f t="shared" si="25"/>
        <v>31</v>
      </c>
      <c r="BO16" s="16"/>
      <c r="BP16" s="16"/>
      <c r="BQ16" s="16"/>
      <c r="BR16" s="16"/>
      <c r="BS16" s="6">
        <f t="shared" si="26"/>
        <v>31</v>
      </c>
    </row>
    <row r="17" spans="1:71" s="39" customFormat="1" x14ac:dyDescent="0.25">
      <c r="A17" s="6"/>
      <c r="B17" s="49" t="s">
        <v>314</v>
      </c>
      <c r="C17" s="50">
        <v>13</v>
      </c>
      <c r="D17" s="50">
        <v>8577</v>
      </c>
      <c r="E17" s="50">
        <v>51</v>
      </c>
      <c r="F17" s="6">
        <f>IF(B17="MAL",E17,IF(E17&gt;=11,E17+variables!$B$1,11))</f>
        <v>52</v>
      </c>
      <c r="G17" s="38">
        <f t="shared" si="27"/>
        <v>0.76923076923076927</v>
      </c>
      <c r="H17" s="149">
        <v>22</v>
      </c>
      <c r="I17" s="149">
        <f t="shared" si="28"/>
        <v>24</v>
      </c>
      <c r="J17" s="164">
        <v>2</v>
      </c>
      <c r="K17" s="16">
        <v>2017</v>
      </c>
      <c r="L17" s="16">
        <v>2017</v>
      </c>
      <c r="M17" s="16"/>
      <c r="N17" s="16"/>
      <c r="O17" s="16"/>
      <c r="P17" s="149">
        <f t="shared" si="29"/>
        <v>22</v>
      </c>
      <c r="Q17" s="16"/>
      <c r="R17" s="16"/>
      <c r="S17" s="16"/>
      <c r="T17" s="16"/>
      <c r="U17" s="6">
        <f t="shared" si="16"/>
        <v>22</v>
      </c>
      <c r="V17" s="16">
        <v>2</v>
      </c>
      <c r="W17" s="16"/>
      <c r="X17" s="16">
        <v>16</v>
      </c>
      <c r="Y17" s="16"/>
      <c r="Z17" s="6">
        <f t="shared" si="17"/>
        <v>40</v>
      </c>
      <c r="AA17" s="16"/>
      <c r="AB17" s="16"/>
      <c r="AC17" s="16"/>
      <c r="AD17" s="16"/>
      <c r="AE17" s="6">
        <f t="shared" si="18"/>
        <v>40</v>
      </c>
      <c r="AF17" s="16"/>
      <c r="AG17" s="16"/>
      <c r="AH17" s="16"/>
      <c r="AI17" s="16"/>
      <c r="AJ17" s="6">
        <f t="shared" si="19"/>
        <v>40</v>
      </c>
      <c r="AK17" s="16"/>
      <c r="AL17" s="16"/>
      <c r="AM17" s="16"/>
      <c r="AN17" s="16"/>
      <c r="AO17" s="6">
        <f t="shared" si="20"/>
        <v>40</v>
      </c>
      <c r="AP17" s="16"/>
      <c r="AQ17" s="16"/>
      <c r="AR17" s="16"/>
      <c r="AS17" s="16"/>
      <c r="AT17" s="6">
        <f t="shared" si="21"/>
        <v>40</v>
      </c>
      <c r="AU17" s="16"/>
      <c r="AV17" s="16"/>
      <c r="AW17" s="16"/>
      <c r="AX17" s="16"/>
      <c r="AY17" s="6">
        <f t="shared" si="22"/>
        <v>40</v>
      </c>
      <c r="AZ17" s="16"/>
      <c r="BA17" s="16"/>
      <c r="BB17" s="16"/>
      <c r="BC17" s="16"/>
      <c r="BD17" s="6">
        <f t="shared" si="23"/>
        <v>40</v>
      </c>
      <c r="BE17" s="16"/>
      <c r="BF17" s="16"/>
      <c r="BG17" s="16"/>
      <c r="BH17" s="16"/>
      <c r="BI17" s="6">
        <f t="shared" si="24"/>
        <v>40</v>
      </c>
      <c r="BJ17" s="16"/>
      <c r="BK17" s="16"/>
      <c r="BL17" s="16"/>
      <c r="BM17" s="16"/>
      <c r="BN17" s="6">
        <f t="shared" si="25"/>
        <v>40</v>
      </c>
      <c r="BO17" s="16"/>
      <c r="BP17" s="16"/>
      <c r="BQ17" s="16"/>
      <c r="BR17" s="16"/>
      <c r="BS17" s="6">
        <f t="shared" si="26"/>
        <v>40</v>
      </c>
    </row>
    <row r="18" spans="1:71" s="39" customFormat="1" x14ac:dyDescent="0.25">
      <c r="A18" s="6"/>
      <c r="B18" s="49" t="s">
        <v>391</v>
      </c>
      <c r="C18" s="50">
        <v>16</v>
      </c>
      <c r="D18" s="50">
        <v>8936</v>
      </c>
      <c r="E18" s="50">
        <v>16</v>
      </c>
      <c r="F18" s="6">
        <f>IF(B18="MAL",E18,IF(E18&gt;=11,E18+variables!$B$1,11))</f>
        <v>17</v>
      </c>
      <c r="G18" s="38">
        <f t="shared" si="27"/>
        <v>0.29411764705882354</v>
      </c>
      <c r="H18" s="149">
        <v>5</v>
      </c>
      <c r="I18" s="149">
        <f t="shared" si="28"/>
        <v>5</v>
      </c>
      <c r="J18" s="164"/>
      <c r="K18" s="16">
        <v>2017</v>
      </c>
      <c r="L18" s="16">
        <v>2017</v>
      </c>
      <c r="M18" s="16"/>
      <c r="N18" s="16"/>
      <c r="O18" s="16"/>
      <c r="P18" s="149">
        <f t="shared" si="29"/>
        <v>5</v>
      </c>
      <c r="Q18" s="16"/>
      <c r="R18" s="16"/>
      <c r="S18" s="16"/>
      <c r="T18" s="16"/>
      <c r="U18" s="6">
        <f t="shared" si="16"/>
        <v>5</v>
      </c>
      <c r="V18" s="16"/>
      <c r="W18" s="16"/>
      <c r="X18" s="16"/>
      <c r="Y18" s="16"/>
      <c r="Z18" s="6">
        <f t="shared" si="17"/>
        <v>5</v>
      </c>
      <c r="AA18" s="16"/>
      <c r="AB18" s="16"/>
      <c r="AC18" s="16"/>
      <c r="AD18" s="16"/>
      <c r="AE18" s="6">
        <f t="shared" si="18"/>
        <v>5</v>
      </c>
      <c r="AF18" s="16"/>
      <c r="AG18" s="16"/>
      <c r="AH18" s="16"/>
      <c r="AI18" s="16"/>
      <c r="AJ18" s="6">
        <f t="shared" si="19"/>
        <v>5</v>
      </c>
      <c r="AK18" s="16"/>
      <c r="AL18" s="16"/>
      <c r="AM18" s="16"/>
      <c r="AN18" s="16"/>
      <c r="AO18" s="6">
        <f t="shared" si="20"/>
        <v>5</v>
      </c>
      <c r="AP18" s="16"/>
      <c r="AQ18" s="16"/>
      <c r="AR18" s="16"/>
      <c r="AS18" s="16"/>
      <c r="AT18" s="6">
        <f t="shared" si="21"/>
        <v>5</v>
      </c>
      <c r="AU18" s="16"/>
      <c r="AV18" s="16"/>
      <c r="AW18" s="16"/>
      <c r="AX18" s="16"/>
      <c r="AY18" s="6">
        <f t="shared" si="22"/>
        <v>5</v>
      </c>
      <c r="AZ18" s="16"/>
      <c r="BA18" s="16"/>
      <c r="BB18" s="16"/>
      <c r="BC18" s="16"/>
      <c r="BD18" s="6">
        <f t="shared" si="23"/>
        <v>5</v>
      </c>
      <c r="BE18" s="16"/>
      <c r="BF18" s="16"/>
      <c r="BG18" s="16"/>
      <c r="BH18" s="16"/>
      <c r="BI18" s="6">
        <f t="shared" si="24"/>
        <v>5</v>
      </c>
      <c r="BJ18" s="16"/>
      <c r="BK18" s="16"/>
      <c r="BL18" s="16"/>
      <c r="BM18" s="16"/>
      <c r="BN18" s="6">
        <f t="shared" si="25"/>
        <v>5</v>
      </c>
      <c r="BO18" s="16"/>
      <c r="BP18" s="16"/>
      <c r="BQ18" s="16"/>
      <c r="BR18" s="16"/>
      <c r="BS18" s="6">
        <f t="shared" si="26"/>
        <v>5</v>
      </c>
    </row>
    <row r="19" spans="1:71" s="191" customFormat="1" x14ac:dyDescent="0.25">
      <c r="A19" s="147"/>
      <c r="B19" s="195" t="s">
        <v>210</v>
      </c>
      <c r="C19" s="196">
        <v>24</v>
      </c>
      <c r="D19" s="196">
        <v>4692</v>
      </c>
      <c r="E19" s="196">
        <v>27</v>
      </c>
      <c r="F19" s="147">
        <f>IF(B19="MAL",E19,IF(E19&gt;=11,E19+variables!$B$1,11))</f>
        <v>28</v>
      </c>
      <c r="G19" s="187">
        <f>$BS19/F19</f>
        <v>1.0357142857142858</v>
      </c>
      <c r="H19" s="150">
        <v>18</v>
      </c>
      <c r="I19" s="150">
        <f t="shared" si="28"/>
        <v>18</v>
      </c>
      <c r="J19" s="189"/>
      <c r="K19" s="190">
        <v>2017</v>
      </c>
      <c r="L19" s="190">
        <v>2017</v>
      </c>
      <c r="M19" s="190"/>
      <c r="N19" s="190"/>
      <c r="O19" s="190"/>
      <c r="P19" s="150">
        <f t="shared" si="29"/>
        <v>18</v>
      </c>
      <c r="Q19" s="190"/>
      <c r="R19" s="190"/>
      <c r="S19" s="190"/>
      <c r="T19" s="190"/>
      <c r="U19" s="147">
        <f t="shared" si="16"/>
        <v>18</v>
      </c>
      <c r="V19" s="190"/>
      <c r="W19" s="190">
        <v>2</v>
      </c>
      <c r="X19" s="190">
        <v>8</v>
      </c>
      <c r="Y19" s="190">
        <v>1</v>
      </c>
      <c r="Z19" s="147">
        <f t="shared" si="17"/>
        <v>29</v>
      </c>
      <c r="AA19" s="190"/>
      <c r="AB19" s="190"/>
      <c r="AC19" s="190"/>
      <c r="AD19" s="190"/>
      <c r="AE19" s="147">
        <f t="shared" si="18"/>
        <v>29</v>
      </c>
      <c r="AF19" s="190"/>
      <c r="AG19" s="190"/>
      <c r="AH19" s="190"/>
      <c r="AI19" s="190"/>
      <c r="AJ19" s="147">
        <f t="shared" si="19"/>
        <v>29</v>
      </c>
      <c r="AK19" s="190"/>
      <c r="AL19" s="190"/>
      <c r="AM19" s="190"/>
      <c r="AN19" s="190"/>
      <c r="AO19" s="147">
        <f t="shared" si="20"/>
        <v>29</v>
      </c>
      <c r="AP19" s="190"/>
      <c r="AQ19" s="190"/>
      <c r="AR19" s="190"/>
      <c r="AS19" s="190"/>
      <c r="AT19" s="147">
        <f t="shared" si="21"/>
        <v>29</v>
      </c>
      <c r="AU19" s="190"/>
      <c r="AV19" s="190"/>
      <c r="AW19" s="190"/>
      <c r="AX19" s="190"/>
      <c r="AY19" s="147">
        <f t="shared" si="22"/>
        <v>29</v>
      </c>
      <c r="AZ19" s="190"/>
      <c r="BA19" s="190"/>
      <c r="BB19" s="190"/>
      <c r="BC19" s="190"/>
      <c r="BD19" s="147">
        <f t="shared" si="23"/>
        <v>29</v>
      </c>
      <c r="BE19" s="190"/>
      <c r="BF19" s="190"/>
      <c r="BG19" s="190"/>
      <c r="BH19" s="190"/>
      <c r="BI19" s="147">
        <f t="shared" si="24"/>
        <v>29</v>
      </c>
      <c r="BJ19" s="190"/>
      <c r="BK19" s="190"/>
      <c r="BL19" s="190"/>
      <c r="BM19" s="190"/>
      <c r="BN19" s="147">
        <f t="shared" si="25"/>
        <v>29</v>
      </c>
      <c r="BO19" s="190"/>
      <c r="BP19" s="190"/>
      <c r="BQ19" s="190"/>
      <c r="BR19" s="190"/>
      <c r="BS19" s="147">
        <f>SUM(BN19:BR19)</f>
        <v>29</v>
      </c>
    </row>
    <row r="20" spans="1:71" s="39" customFormat="1" x14ac:dyDescent="0.25">
      <c r="A20" s="6"/>
      <c r="B20" s="49" t="s">
        <v>425</v>
      </c>
      <c r="C20" s="50">
        <v>36</v>
      </c>
      <c r="D20" s="50">
        <v>6873</v>
      </c>
      <c r="E20" s="50">
        <v>39</v>
      </c>
      <c r="F20" s="6">
        <f>IF(B20="MAL",E20,IF(E20&gt;=11,E20+variables!$B$1,11))</f>
        <v>40</v>
      </c>
      <c r="G20" s="38">
        <f>$BS20/F20</f>
        <v>0.875</v>
      </c>
      <c r="H20" s="149">
        <v>35</v>
      </c>
      <c r="I20" s="149">
        <f t="shared" si="28"/>
        <v>35</v>
      </c>
      <c r="J20" s="164"/>
      <c r="K20" s="16">
        <v>2017</v>
      </c>
      <c r="L20" s="16">
        <v>2017</v>
      </c>
      <c r="M20" s="16"/>
      <c r="N20" s="16"/>
      <c r="O20" s="16"/>
      <c r="P20" s="149">
        <f t="shared" si="29"/>
        <v>35</v>
      </c>
      <c r="Q20" s="16"/>
      <c r="R20" s="16"/>
      <c r="S20" s="16"/>
      <c r="T20" s="16"/>
      <c r="U20" s="6">
        <f t="shared" si="16"/>
        <v>35</v>
      </c>
      <c r="V20" s="16"/>
      <c r="W20" s="16"/>
      <c r="X20" s="16"/>
      <c r="Y20" s="16"/>
      <c r="Z20" s="6">
        <f t="shared" si="17"/>
        <v>35</v>
      </c>
      <c r="AA20" s="16"/>
      <c r="AB20" s="16"/>
      <c r="AC20" s="16"/>
      <c r="AD20" s="16"/>
      <c r="AE20" s="6">
        <f t="shared" si="18"/>
        <v>35</v>
      </c>
      <c r="AF20" s="16"/>
      <c r="AG20" s="16"/>
      <c r="AH20" s="16"/>
      <c r="AI20" s="16"/>
      <c r="AJ20" s="6">
        <f t="shared" si="19"/>
        <v>35</v>
      </c>
      <c r="AK20" s="16"/>
      <c r="AL20" s="16"/>
      <c r="AM20" s="16"/>
      <c r="AN20" s="16"/>
      <c r="AO20" s="6">
        <f t="shared" si="20"/>
        <v>35</v>
      </c>
      <c r="AP20" s="16"/>
      <c r="AQ20" s="16"/>
      <c r="AR20" s="16"/>
      <c r="AS20" s="16"/>
      <c r="AT20" s="6">
        <f t="shared" si="21"/>
        <v>35</v>
      </c>
      <c r="AU20" s="16"/>
      <c r="AV20" s="16"/>
      <c r="AW20" s="16"/>
      <c r="AX20" s="16"/>
      <c r="AY20" s="6">
        <f t="shared" si="22"/>
        <v>35</v>
      </c>
      <c r="AZ20" s="16"/>
      <c r="BA20" s="16"/>
      <c r="BB20" s="16"/>
      <c r="BC20" s="16"/>
      <c r="BD20" s="6">
        <f t="shared" si="23"/>
        <v>35</v>
      </c>
      <c r="BE20" s="16"/>
      <c r="BF20" s="16"/>
      <c r="BG20" s="16"/>
      <c r="BH20" s="16"/>
      <c r="BI20" s="6">
        <f t="shared" si="24"/>
        <v>35</v>
      </c>
      <c r="BJ20" s="16"/>
      <c r="BK20" s="16"/>
      <c r="BL20" s="16"/>
      <c r="BM20" s="16"/>
      <c r="BN20" s="6">
        <f t="shared" si="25"/>
        <v>35</v>
      </c>
      <c r="BO20" s="16"/>
      <c r="BP20" s="16"/>
      <c r="BQ20" s="16"/>
      <c r="BR20" s="16"/>
      <c r="BS20" s="6">
        <f>SUM(BN20:BR20)</f>
        <v>35</v>
      </c>
    </row>
    <row r="21" spans="1:71" s="39" customFormat="1" x14ac:dyDescent="0.25">
      <c r="A21" s="6"/>
      <c r="B21" s="49" t="s">
        <v>322</v>
      </c>
      <c r="C21" s="50">
        <v>37</v>
      </c>
      <c r="D21" s="50">
        <v>1837</v>
      </c>
      <c r="E21" s="50">
        <v>37</v>
      </c>
      <c r="F21" s="6">
        <f>IF(B21="MAL",E21,IF(E21&gt;=11,E21+variables!$B$1,11))</f>
        <v>38</v>
      </c>
      <c r="G21" s="38">
        <f t="shared" si="27"/>
        <v>0.63157894736842102</v>
      </c>
      <c r="H21" s="149">
        <v>24</v>
      </c>
      <c r="I21" s="149">
        <f t="shared" si="28"/>
        <v>24</v>
      </c>
      <c r="J21" s="164"/>
      <c r="K21" s="16">
        <v>2017</v>
      </c>
      <c r="L21" s="16">
        <v>2017</v>
      </c>
      <c r="M21" s="16"/>
      <c r="N21" s="16"/>
      <c r="O21" s="16"/>
      <c r="P21" s="149">
        <f t="shared" si="29"/>
        <v>24</v>
      </c>
      <c r="Q21" s="16"/>
      <c r="R21" s="16"/>
      <c r="S21" s="16"/>
      <c r="T21" s="16"/>
      <c r="U21" s="6">
        <f t="shared" si="16"/>
        <v>24</v>
      </c>
      <c r="V21" s="16"/>
      <c r="W21" s="16"/>
      <c r="X21" s="16"/>
      <c r="Y21" s="16"/>
      <c r="Z21" s="6">
        <f t="shared" si="17"/>
        <v>24</v>
      </c>
      <c r="AA21" s="16"/>
      <c r="AB21" s="16"/>
      <c r="AC21" s="16"/>
      <c r="AD21" s="16"/>
      <c r="AE21" s="6">
        <f t="shared" si="18"/>
        <v>24</v>
      </c>
      <c r="AF21" s="16"/>
      <c r="AG21" s="16"/>
      <c r="AH21" s="16"/>
      <c r="AI21" s="16"/>
      <c r="AJ21" s="6">
        <f t="shared" si="19"/>
        <v>24</v>
      </c>
      <c r="AK21" s="16"/>
      <c r="AL21" s="16"/>
      <c r="AM21" s="16"/>
      <c r="AN21" s="16"/>
      <c r="AO21" s="6">
        <f t="shared" si="20"/>
        <v>24</v>
      </c>
      <c r="AP21" s="16"/>
      <c r="AQ21" s="16"/>
      <c r="AR21" s="16"/>
      <c r="AS21" s="16"/>
      <c r="AT21" s="6">
        <f t="shared" si="21"/>
        <v>24</v>
      </c>
      <c r="AU21" s="16"/>
      <c r="AV21" s="16"/>
      <c r="AW21" s="16"/>
      <c r="AX21" s="16"/>
      <c r="AY21" s="6">
        <f t="shared" si="22"/>
        <v>24</v>
      </c>
      <c r="AZ21" s="16"/>
      <c r="BA21" s="16"/>
      <c r="BB21" s="16"/>
      <c r="BC21" s="16"/>
      <c r="BD21" s="6">
        <f t="shared" si="23"/>
        <v>24</v>
      </c>
      <c r="BE21" s="16"/>
      <c r="BF21" s="16"/>
      <c r="BG21" s="16"/>
      <c r="BH21" s="16"/>
      <c r="BI21" s="6">
        <f t="shared" si="24"/>
        <v>24</v>
      </c>
      <c r="BJ21" s="16"/>
      <c r="BK21" s="16"/>
      <c r="BL21" s="16"/>
      <c r="BM21" s="16"/>
      <c r="BN21" s="6">
        <f t="shared" si="25"/>
        <v>24</v>
      </c>
      <c r="BO21" s="16"/>
      <c r="BP21" s="16"/>
      <c r="BQ21" s="16"/>
      <c r="BR21" s="16"/>
      <c r="BS21" s="6">
        <f t="shared" si="26"/>
        <v>24</v>
      </c>
    </row>
    <row r="22" spans="1:71" s="39" customFormat="1" x14ac:dyDescent="0.25">
      <c r="A22" s="6"/>
      <c r="B22" s="49" t="s">
        <v>312</v>
      </c>
      <c r="C22" s="50">
        <v>55</v>
      </c>
      <c r="D22" s="50">
        <v>4676</v>
      </c>
      <c r="E22" s="50">
        <v>76</v>
      </c>
      <c r="F22" s="6">
        <f>IF(B22="MAL",E22,IF(E22&gt;=11,E22+variables!$B$1,11))</f>
        <v>77</v>
      </c>
      <c r="G22" s="38">
        <f t="shared" si="27"/>
        <v>0.62337662337662336</v>
      </c>
      <c r="H22" s="149">
        <v>48</v>
      </c>
      <c r="I22" s="149">
        <f t="shared" si="28"/>
        <v>48</v>
      </c>
      <c r="J22" s="164"/>
      <c r="K22" s="16">
        <v>2017</v>
      </c>
      <c r="L22" s="16">
        <v>2017</v>
      </c>
      <c r="M22" s="16"/>
      <c r="N22" s="16"/>
      <c r="O22" s="16"/>
      <c r="P22" s="149">
        <f t="shared" si="29"/>
        <v>48</v>
      </c>
      <c r="Q22" s="16"/>
      <c r="R22" s="16"/>
      <c r="S22" s="16"/>
      <c r="T22" s="16"/>
      <c r="U22" s="6">
        <f t="shared" si="16"/>
        <v>48</v>
      </c>
      <c r="V22" s="16"/>
      <c r="W22" s="16"/>
      <c r="X22" s="16"/>
      <c r="Y22" s="16"/>
      <c r="Z22" s="6">
        <f t="shared" si="17"/>
        <v>48</v>
      </c>
      <c r="AA22" s="16"/>
      <c r="AB22" s="16"/>
      <c r="AC22" s="16"/>
      <c r="AD22" s="16"/>
      <c r="AE22" s="6">
        <f t="shared" si="18"/>
        <v>48</v>
      </c>
      <c r="AF22" s="16"/>
      <c r="AG22" s="16"/>
      <c r="AH22" s="16"/>
      <c r="AI22" s="16"/>
      <c r="AJ22" s="6">
        <f t="shared" si="19"/>
        <v>48</v>
      </c>
      <c r="AK22" s="16"/>
      <c r="AL22" s="16"/>
      <c r="AM22" s="16"/>
      <c r="AN22" s="16"/>
      <c r="AO22" s="6">
        <f t="shared" si="20"/>
        <v>48</v>
      </c>
      <c r="AP22" s="16"/>
      <c r="AQ22" s="16"/>
      <c r="AR22" s="16"/>
      <c r="AS22" s="16"/>
      <c r="AT22" s="6">
        <f t="shared" si="21"/>
        <v>48</v>
      </c>
      <c r="AU22" s="16"/>
      <c r="AV22" s="16"/>
      <c r="AW22" s="16"/>
      <c r="AX22" s="16"/>
      <c r="AY22" s="6">
        <f t="shared" si="22"/>
        <v>48</v>
      </c>
      <c r="AZ22" s="16"/>
      <c r="BA22" s="16"/>
      <c r="BB22" s="16"/>
      <c r="BC22" s="16"/>
      <c r="BD22" s="6">
        <f t="shared" si="23"/>
        <v>48</v>
      </c>
      <c r="BE22" s="16"/>
      <c r="BF22" s="16"/>
      <c r="BG22" s="16"/>
      <c r="BH22" s="16"/>
      <c r="BI22" s="6">
        <f t="shared" si="24"/>
        <v>48</v>
      </c>
      <c r="BJ22" s="16"/>
      <c r="BK22" s="16"/>
      <c r="BL22" s="16"/>
      <c r="BM22" s="16"/>
      <c r="BN22" s="6">
        <f t="shared" si="25"/>
        <v>48</v>
      </c>
      <c r="BO22" s="16"/>
      <c r="BP22" s="16"/>
      <c r="BQ22" s="16"/>
      <c r="BR22" s="16"/>
      <c r="BS22" s="6">
        <f t="shared" si="26"/>
        <v>48</v>
      </c>
    </row>
    <row r="23" spans="1:71" s="39" customFormat="1" x14ac:dyDescent="0.25">
      <c r="A23" s="6"/>
      <c r="B23" s="49" t="s">
        <v>193</v>
      </c>
      <c r="C23" s="50">
        <v>60</v>
      </c>
      <c r="D23" s="50">
        <v>8560</v>
      </c>
      <c r="E23" s="50">
        <v>17</v>
      </c>
      <c r="F23" s="6">
        <f>IF(B23="MAL",E23,IF(E23&gt;=11,E23+variables!$B$1,11))</f>
        <v>18</v>
      </c>
      <c r="G23" s="38">
        <f t="shared" si="27"/>
        <v>0.5</v>
      </c>
      <c r="H23" s="149">
        <v>9</v>
      </c>
      <c r="I23" s="149">
        <f t="shared" si="28"/>
        <v>9</v>
      </c>
      <c r="J23" s="164"/>
      <c r="K23" s="16">
        <v>2017</v>
      </c>
      <c r="L23" s="16">
        <v>2017</v>
      </c>
      <c r="M23" s="16"/>
      <c r="N23" s="16"/>
      <c r="O23" s="16"/>
      <c r="P23" s="149">
        <f t="shared" si="29"/>
        <v>9</v>
      </c>
      <c r="Q23" s="16"/>
      <c r="R23" s="16"/>
      <c r="S23" s="16"/>
      <c r="T23" s="16"/>
      <c r="U23" s="6">
        <f t="shared" si="16"/>
        <v>9</v>
      </c>
      <c r="V23" s="16"/>
      <c r="W23" s="16"/>
      <c r="X23" s="16"/>
      <c r="Y23" s="16"/>
      <c r="Z23" s="6">
        <f t="shared" si="17"/>
        <v>9</v>
      </c>
      <c r="AA23" s="16"/>
      <c r="AB23" s="16"/>
      <c r="AC23" s="16"/>
      <c r="AD23" s="16"/>
      <c r="AE23" s="6">
        <f t="shared" si="18"/>
        <v>9</v>
      </c>
      <c r="AF23" s="16"/>
      <c r="AG23" s="16"/>
      <c r="AH23" s="16"/>
      <c r="AI23" s="16"/>
      <c r="AJ23" s="6">
        <f t="shared" si="19"/>
        <v>9</v>
      </c>
      <c r="AK23" s="16"/>
      <c r="AL23" s="16"/>
      <c r="AM23" s="16"/>
      <c r="AN23" s="16"/>
      <c r="AO23" s="6">
        <f t="shared" si="20"/>
        <v>9</v>
      </c>
      <c r="AP23" s="16"/>
      <c r="AQ23" s="16" t="s">
        <v>155</v>
      </c>
      <c r="AR23" s="16"/>
      <c r="AS23" s="16"/>
      <c r="AT23" s="6">
        <f t="shared" si="21"/>
        <v>9</v>
      </c>
      <c r="AU23" s="16"/>
      <c r="AV23" s="16"/>
      <c r="AW23" s="16"/>
      <c r="AX23" s="16"/>
      <c r="AY23" s="6">
        <f t="shared" si="22"/>
        <v>9</v>
      </c>
      <c r="AZ23" s="16"/>
      <c r="BA23" s="16"/>
      <c r="BB23" s="16"/>
      <c r="BC23" s="16"/>
      <c r="BD23" s="6">
        <f t="shared" si="23"/>
        <v>9</v>
      </c>
      <c r="BE23" s="16"/>
      <c r="BF23" s="16"/>
      <c r="BG23" s="16"/>
      <c r="BH23" s="16"/>
      <c r="BI23" s="6">
        <f t="shared" si="24"/>
        <v>9</v>
      </c>
      <c r="BJ23" s="16"/>
      <c r="BK23" s="16"/>
      <c r="BL23" s="16"/>
      <c r="BM23" s="16"/>
      <c r="BN23" s="6">
        <f t="shared" si="25"/>
        <v>9</v>
      </c>
      <c r="BO23" s="16"/>
      <c r="BP23" s="16"/>
      <c r="BQ23" s="16"/>
      <c r="BR23" s="16"/>
      <c r="BS23" s="6">
        <f t="shared" si="26"/>
        <v>9</v>
      </c>
    </row>
    <row r="24" spans="1:71" s="39" customFormat="1" x14ac:dyDescent="0.25">
      <c r="A24" s="6"/>
      <c r="B24" s="49" t="s">
        <v>359</v>
      </c>
      <c r="C24" s="50">
        <v>68</v>
      </c>
      <c r="D24" s="50">
        <v>6008</v>
      </c>
      <c r="E24" s="50">
        <v>40</v>
      </c>
      <c r="F24" s="6">
        <f>IF(B24="MAL",E24,IF(E24&gt;=11,E24+variables!$B$1,11))</f>
        <v>41</v>
      </c>
      <c r="G24" s="38">
        <f t="shared" si="27"/>
        <v>0.41463414634146339</v>
      </c>
      <c r="H24" s="149">
        <v>17</v>
      </c>
      <c r="I24" s="149">
        <f t="shared" si="28"/>
        <v>17</v>
      </c>
      <c r="J24" s="164"/>
      <c r="K24" s="16">
        <v>2017</v>
      </c>
      <c r="L24" s="16">
        <v>2017</v>
      </c>
      <c r="M24" s="16"/>
      <c r="N24" s="16"/>
      <c r="O24" s="16"/>
      <c r="P24" s="149">
        <f t="shared" si="29"/>
        <v>17</v>
      </c>
      <c r="Q24" s="16"/>
      <c r="R24" s="16"/>
      <c r="S24" s="16"/>
      <c r="T24" s="16"/>
      <c r="U24" s="6">
        <f t="shared" si="16"/>
        <v>17</v>
      </c>
      <c r="V24" s="16"/>
      <c r="W24" s="16"/>
      <c r="X24" s="16"/>
      <c r="Y24" s="16"/>
      <c r="Z24" s="6">
        <f t="shared" si="17"/>
        <v>17</v>
      </c>
      <c r="AA24" s="16"/>
      <c r="AB24" s="16"/>
      <c r="AC24" s="16"/>
      <c r="AD24" s="16"/>
      <c r="AE24" s="6">
        <f t="shared" si="18"/>
        <v>17</v>
      </c>
      <c r="AF24" s="16"/>
      <c r="AG24" s="16"/>
      <c r="AH24" s="16"/>
      <c r="AI24" s="16"/>
      <c r="AJ24" s="6">
        <f t="shared" si="19"/>
        <v>17</v>
      </c>
      <c r="AK24" s="16"/>
      <c r="AL24" s="16"/>
      <c r="AM24" s="16"/>
      <c r="AN24" s="16"/>
      <c r="AO24" s="6">
        <f t="shared" si="20"/>
        <v>17</v>
      </c>
      <c r="AP24" s="16"/>
      <c r="AQ24" s="16"/>
      <c r="AR24" s="16"/>
      <c r="AS24" s="16"/>
      <c r="AT24" s="6">
        <f t="shared" si="21"/>
        <v>17</v>
      </c>
      <c r="AU24" s="16"/>
      <c r="AV24" s="16"/>
      <c r="AW24" s="16"/>
      <c r="AX24" s="16"/>
      <c r="AY24" s="6">
        <f t="shared" si="22"/>
        <v>17</v>
      </c>
      <c r="AZ24" s="16"/>
      <c r="BA24" s="16"/>
      <c r="BB24" s="16"/>
      <c r="BC24" s="16"/>
      <c r="BD24" s="6">
        <f t="shared" si="23"/>
        <v>17</v>
      </c>
      <c r="BE24" s="16"/>
      <c r="BF24" s="16"/>
      <c r="BG24" s="16"/>
      <c r="BH24" s="16"/>
      <c r="BI24" s="6">
        <f t="shared" si="24"/>
        <v>17</v>
      </c>
      <c r="BJ24" s="16"/>
      <c r="BK24" s="16"/>
      <c r="BL24" s="16"/>
      <c r="BM24" s="16"/>
      <c r="BN24" s="6">
        <f t="shared" si="25"/>
        <v>17</v>
      </c>
      <c r="BO24" s="16"/>
      <c r="BP24" s="16"/>
      <c r="BQ24" s="16"/>
      <c r="BR24" s="16"/>
      <c r="BS24" s="6">
        <f t="shared" si="26"/>
        <v>17</v>
      </c>
    </row>
    <row r="25" spans="1:71" s="39" customFormat="1" x14ac:dyDescent="0.25">
      <c r="A25" s="6"/>
      <c r="B25" s="49" t="s">
        <v>360</v>
      </c>
      <c r="C25" s="50">
        <v>88</v>
      </c>
      <c r="D25" s="50">
        <v>6012</v>
      </c>
      <c r="E25" s="50">
        <v>25</v>
      </c>
      <c r="F25" s="6">
        <f>IF(B25="MAL",E25,IF(E25&gt;=11,E25+variables!$B$1,11))</f>
        <v>26</v>
      </c>
      <c r="G25" s="38">
        <f t="shared" si="27"/>
        <v>0.69230769230769229</v>
      </c>
      <c r="H25" s="149">
        <v>17</v>
      </c>
      <c r="I25" s="149">
        <f t="shared" si="28"/>
        <v>17</v>
      </c>
      <c r="J25" s="164"/>
      <c r="K25" s="16">
        <v>2017</v>
      </c>
      <c r="L25" s="16">
        <v>2017</v>
      </c>
      <c r="M25" s="16"/>
      <c r="N25" s="16"/>
      <c r="O25" s="16"/>
      <c r="P25" s="149">
        <f t="shared" si="29"/>
        <v>17</v>
      </c>
      <c r="Q25" s="16"/>
      <c r="R25" s="16"/>
      <c r="S25" s="16"/>
      <c r="T25" s="16"/>
      <c r="U25" s="6">
        <f t="shared" si="16"/>
        <v>17</v>
      </c>
      <c r="V25" s="16"/>
      <c r="W25" s="16">
        <v>1</v>
      </c>
      <c r="X25" s="16"/>
      <c r="Y25" s="16"/>
      <c r="Z25" s="6">
        <f t="shared" si="17"/>
        <v>18</v>
      </c>
      <c r="AA25" s="16"/>
      <c r="AB25" s="16"/>
      <c r="AC25" s="16"/>
      <c r="AD25" s="16"/>
      <c r="AE25" s="6">
        <f t="shared" si="18"/>
        <v>18</v>
      </c>
      <c r="AF25" s="16"/>
      <c r="AG25" s="16"/>
      <c r="AH25" s="16"/>
      <c r="AI25" s="16"/>
      <c r="AJ25" s="6">
        <f t="shared" si="19"/>
        <v>18</v>
      </c>
      <c r="AK25" s="16"/>
      <c r="AL25" s="16"/>
      <c r="AM25" s="16"/>
      <c r="AN25" s="16"/>
      <c r="AO25" s="6">
        <f t="shared" si="20"/>
        <v>18</v>
      </c>
      <c r="AP25" s="16"/>
      <c r="AQ25" s="16"/>
      <c r="AR25" s="16"/>
      <c r="AS25" s="16"/>
      <c r="AT25" s="6">
        <f t="shared" si="21"/>
        <v>18</v>
      </c>
      <c r="AU25" s="16"/>
      <c r="AV25" s="16"/>
      <c r="AW25" s="16"/>
      <c r="AX25" s="16"/>
      <c r="AY25" s="6">
        <f t="shared" si="22"/>
        <v>18</v>
      </c>
      <c r="AZ25" s="16"/>
      <c r="BA25" s="16"/>
      <c r="BB25" s="16"/>
      <c r="BC25" s="16"/>
      <c r="BD25" s="6">
        <f t="shared" si="23"/>
        <v>18</v>
      </c>
      <c r="BE25" s="16"/>
      <c r="BF25" s="16"/>
      <c r="BG25" s="16"/>
      <c r="BH25" s="16"/>
      <c r="BI25" s="6">
        <f t="shared" si="24"/>
        <v>18</v>
      </c>
      <c r="BJ25" s="16"/>
      <c r="BK25" s="16"/>
      <c r="BL25" s="16"/>
      <c r="BM25" s="16"/>
      <c r="BN25" s="6">
        <f t="shared" si="25"/>
        <v>18</v>
      </c>
      <c r="BO25" s="16"/>
      <c r="BP25" s="16"/>
      <c r="BQ25" s="16"/>
      <c r="BR25" s="16"/>
      <c r="BS25" s="6">
        <f t="shared" si="26"/>
        <v>18</v>
      </c>
    </row>
    <row r="26" spans="1:71" s="39" customFormat="1" x14ac:dyDescent="0.25">
      <c r="A26" s="6"/>
      <c r="B26" s="145" t="s">
        <v>422</v>
      </c>
      <c r="C26" s="146">
        <v>100</v>
      </c>
      <c r="D26" s="146">
        <v>4146</v>
      </c>
      <c r="E26" s="146">
        <v>16</v>
      </c>
      <c r="F26" s="6">
        <f>IF(B26="MAL",E26,IF(E26&gt;=11,E26+variables!$B$1,11))</f>
        <v>17</v>
      </c>
      <c r="G26" s="38">
        <f t="shared" si="27"/>
        <v>0.6470588235294118</v>
      </c>
      <c r="H26" s="149">
        <v>10</v>
      </c>
      <c r="I26" s="149">
        <f t="shared" si="28"/>
        <v>11</v>
      </c>
      <c r="J26" s="164">
        <v>1</v>
      </c>
      <c r="K26" s="16">
        <v>2017</v>
      </c>
      <c r="L26" s="16">
        <v>2017</v>
      </c>
      <c r="M26" s="16"/>
      <c r="N26" s="16"/>
      <c r="O26" s="16"/>
      <c r="P26" s="149">
        <f t="shared" si="29"/>
        <v>10</v>
      </c>
      <c r="Q26" s="16"/>
      <c r="R26" s="16">
        <v>1</v>
      </c>
      <c r="S26" s="16"/>
      <c r="T26" s="16"/>
      <c r="U26" s="6">
        <f t="shared" si="16"/>
        <v>11</v>
      </c>
      <c r="V26" s="16"/>
      <c r="W26" s="16"/>
      <c r="X26" s="16"/>
      <c r="Y26" s="16"/>
      <c r="Z26" s="6">
        <f t="shared" si="17"/>
        <v>11</v>
      </c>
      <c r="AA26" s="16"/>
      <c r="AB26" s="16"/>
      <c r="AC26" s="16"/>
      <c r="AD26" s="16"/>
      <c r="AE26" s="6">
        <f t="shared" si="18"/>
        <v>11</v>
      </c>
      <c r="AF26" s="16"/>
      <c r="AG26" s="16"/>
      <c r="AI26" s="16"/>
      <c r="AJ26" s="6">
        <f t="shared" si="19"/>
        <v>11</v>
      </c>
      <c r="AK26" s="16"/>
      <c r="AL26" s="16"/>
      <c r="AM26" s="16"/>
      <c r="AN26" s="16"/>
      <c r="AO26" s="6">
        <f t="shared" si="20"/>
        <v>11</v>
      </c>
      <c r="AP26" s="16"/>
      <c r="AQ26" s="16"/>
      <c r="AR26" s="16"/>
      <c r="AS26" s="16"/>
      <c r="AT26" s="6">
        <f t="shared" si="21"/>
        <v>11</v>
      </c>
      <c r="AU26" s="16"/>
      <c r="AV26" s="16"/>
      <c r="AW26" s="16"/>
      <c r="AX26" s="16"/>
      <c r="AY26" s="6">
        <f t="shared" si="22"/>
        <v>11</v>
      </c>
      <c r="AZ26" s="16"/>
      <c r="BA26" s="16"/>
      <c r="BB26" s="16"/>
      <c r="BC26" s="16"/>
      <c r="BD26" s="6">
        <f t="shared" si="23"/>
        <v>11</v>
      </c>
      <c r="BE26" s="16"/>
      <c r="BF26" s="16"/>
      <c r="BG26" s="16"/>
      <c r="BH26" s="16"/>
      <c r="BI26" s="6">
        <f t="shared" si="24"/>
        <v>11</v>
      </c>
      <c r="BJ26" s="16"/>
      <c r="BK26" s="16"/>
      <c r="BL26" s="16"/>
      <c r="BM26" s="16"/>
      <c r="BN26" s="6">
        <f t="shared" si="25"/>
        <v>11</v>
      </c>
      <c r="BO26" s="16"/>
      <c r="BP26" s="16"/>
      <c r="BQ26" s="16"/>
      <c r="BR26" s="16"/>
      <c r="BS26" s="6">
        <f t="shared" si="26"/>
        <v>11</v>
      </c>
    </row>
    <row r="27" spans="1:71" s="39" customFormat="1" x14ac:dyDescent="0.25">
      <c r="A27" s="6"/>
      <c r="B27" s="6"/>
      <c r="C27" s="6"/>
      <c r="D27" s="6"/>
      <c r="E27" s="6"/>
      <c r="F27" s="6"/>
      <c r="G27" s="6"/>
      <c r="H27" s="149"/>
      <c r="I27" s="149"/>
      <c r="J27" s="149"/>
      <c r="K27" s="6"/>
      <c r="L27" s="6"/>
      <c r="M27" s="6">
        <f>SUM(M14:M26)</f>
        <v>2</v>
      </c>
      <c r="N27" s="6">
        <f>SUM(N14:N26)</f>
        <v>0</v>
      </c>
      <c r="O27" s="6">
        <f>SUM(O14:O26)</f>
        <v>0</v>
      </c>
      <c r="P27" s="149">
        <f t="shared" ref="P27:AU27" si="30">SUM(P13:P26)</f>
        <v>452</v>
      </c>
      <c r="Q27" s="149">
        <f t="shared" si="30"/>
        <v>0</v>
      </c>
      <c r="R27" s="149">
        <f t="shared" si="30"/>
        <v>1</v>
      </c>
      <c r="S27" s="149">
        <f t="shared" si="30"/>
        <v>0</v>
      </c>
      <c r="T27" s="149">
        <f t="shared" si="30"/>
        <v>0</v>
      </c>
      <c r="U27" s="149">
        <f t="shared" si="30"/>
        <v>453</v>
      </c>
      <c r="V27" s="149">
        <f t="shared" si="30"/>
        <v>2</v>
      </c>
      <c r="W27" s="149">
        <f t="shared" si="30"/>
        <v>3</v>
      </c>
      <c r="X27" s="149">
        <f t="shared" si="30"/>
        <v>24</v>
      </c>
      <c r="Y27" s="149">
        <f t="shared" si="30"/>
        <v>1</v>
      </c>
      <c r="Z27" s="149">
        <f t="shared" si="30"/>
        <v>483</v>
      </c>
      <c r="AA27" s="149">
        <f t="shared" si="30"/>
        <v>0</v>
      </c>
      <c r="AB27" s="149">
        <f t="shared" si="30"/>
        <v>0</v>
      </c>
      <c r="AC27" s="149">
        <f t="shared" si="30"/>
        <v>0</v>
      </c>
      <c r="AD27" s="149">
        <f t="shared" si="30"/>
        <v>0</v>
      </c>
      <c r="AE27" s="149">
        <f t="shared" si="30"/>
        <v>483</v>
      </c>
      <c r="AF27" s="149">
        <f t="shared" si="30"/>
        <v>0</v>
      </c>
      <c r="AG27" s="149">
        <f t="shared" si="30"/>
        <v>0</v>
      </c>
      <c r="AH27" s="149">
        <f t="shared" si="30"/>
        <v>0</v>
      </c>
      <c r="AI27" s="149">
        <f t="shared" si="30"/>
        <v>0</v>
      </c>
      <c r="AJ27" s="149">
        <f t="shared" si="30"/>
        <v>483</v>
      </c>
      <c r="AK27" s="149">
        <f t="shared" si="30"/>
        <v>0</v>
      </c>
      <c r="AL27" s="149">
        <f t="shared" si="30"/>
        <v>0</v>
      </c>
      <c r="AM27" s="149">
        <f t="shared" si="30"/>
        <v>0</v>
      </c>
      <c r="AN27" s="149">
        <f t="shared" si="30"/>
        <v>0</v>
      </c>
      <c r="AO27" s="149">
        <f t="shared" si="30"/>
        <v>483</v>
      </c>
      <c r="AP27" s="149">
        <f t="shared" si="30"/>
        <v>0</v>
      </c>
      <c r="AQ27" s="149">
        <f t="shared" si="30"/>
        <v>0</v>
      </c>
      <c r="AR27" s="149">
        <f t="shared" si="30"/>
        <v>0</v>
      </c>
      <c r="AS27" s="149">
        <f t="shared" si="30"/>
        <v>0</v>
      </c>
      <c r="AT27" s="149">
        <f t="shared" si="30"/>
        <v>483</v>
      </c>
      <c r="AU27" s="149">
        <f t="shared" si="30"/>
        <v>0</v>
      </c>
      <c r="AV27" s="149">
        <f t="shared" ref="AV27:BS27" si="31">SUM(AV13:AV26)</f>
        <v>0</v>
      </c>
      <c r="AW27" s="149">
        <f t="shared" si="31"/>
        <v>0</v>
      </c>
      <c r="AX27" s="149">
        <f t="shared" si="31"/>
        <v>0</v>
      </c>
      <c r="AY27" s="149">
        <f t="shared" si="31"/>
        <v>483</v>
      </c>
      <c r="AZ27" s="149">
        <f t="shared" si="31"/>
        <v>0</v>
      </c>
      <c r="BA27" s="149">
        <f t="shared" si="31"/>
        <v>0</v>
      </c>
      <c r="BB27" s="149">
        <f t="shared" si="31"/>
        <v>0</v>
      </c>
      <c r="BC27" s="149">
        <f t="shared" si="31"/>
        <v>0</v>
      </c>
      <c r="BD27" s="149">
        <f t="shared" si="31"/>
        <v>483</v>
      </c>
      <c r="BE27" s="149">
        <f t="shared" si="31"/>
        <v>0</v>
      </c>
      <c r="BF27" s="149">
        <f t="shared" si="31"/>
        <v>0</v>
      </c>
      <c r="BG27" s="149">
        <f t="shared" si="31"/>
        <v>0</v>
      </c>
      <c r="BH27" s="149">
        <f t="shared" si="31"/>
        <v>0</v>
      </c>
      <c r="BI27" s="149">
        <f t="shared" si="31"/>
        <v>483</v>
      </c>
      <c r="BJ27" s="149">
        <f t="shared" si="31"/>
        <v>0</v>
      </c>
      <c r="BK27" s="149">
        <f t="shared" si="31"/>
        <v>0</v>
      </c>
      <c r="BL27" s="149">
        <f t="shared" si="31"/>
        <v>0</v>
      </c>
      <c r="BM27" s="149">
        <f t="shared" si="31"/>
        <v>0</v>
      </c>
      <c r="BN27" s="149">
        <f t="shared" si="31"/>
        <v>483</v>
      </c>
      <c r="BO27" s="149">
        <f t="shared" si="31"/>
        <v>0</v>
      </c>
      <c r="BP27" s="149">
        <f t="shared" si="31"/>
        <v>0</v>
      </c>
      <c r="BQ27" s="149">
        <f t="shared" si="31"/>
        <v>0</v>
      </c>
      <c r="BR27" s="149">
        <f t="shared" si="31"/>
        <v>0</v>
      </c>
      <c r="BS27" s="149">
        <f t="shared" si="31"/>
        <v>483</v>
      </c>
    </row>
    <row r="28" spans="1:71" s="39" customFormat="1" x14ac:dyDescent="0.25">
      <c r="A28" s="6"/>
      <c r="B28" s="6" t="s">
        <v>299</v>
      </c>
      <c r="C28" s="6">
        <f>COUNT(C14:C26)</f>
        <v>13</v>
      </c>
      <c r="D28" s="6"/>
      <c r="E28" s="6">
        <f>SUM(E13:E26)</f>
        <v>650</v>
      </c>
      <c r="F28" s="6">
        <f>SUM(F13:F26)</f>
        <v>663</v>
      </c>
      <c r="G28" s="38">
        <f>$BS27/F28</f>
        <v>0.72850678733031671</v>
      </c>
      <c r="H28" s="149">
        <f t="shared" ref="H28:I28" si="32">SUM(H13:H26)</f>
        <v>450</v>
      </c>
      <c r="I28" s="149">
        <f t="shared" si="32"/>
        <v>453</v>
      </c>
      <c r="J28" s="149">
        <f>SUM(J13:J26)</f>
        <v>3</v>
      </c>
      <c r="K28" s="6"/>
      <c r="L28" s="6"/>
      <c r="M28" s="6"/>
      <c r="N28" s="6"/>
      <c r="O28" s="6"/>
      <c r="P28" s="38">
        <f>P27/F28</f>
        <v>0.68174962292609353</v>
      </c>
      <c r="Q28" s="6"/>
      <c r="R28" s="6">
        <f>M27+R27</f>
        <v>3</v>
      </c>
      <c r="S28" s="6">
        <f>N27+S27</f>
        <v>0</v>
      </c>
      <c r="T28" s="6">
        <f>O27+T27</f>
        <v>0</v>
      </c>
      <c r="U28" s="38">
        <f>U27/F28</f>
        <v>0.68325791855203621</v>
      </c>
      <c r="V28" s="6"/>
      <c r="W28" s="6">
        <f>R28+W27</f>
        <v>6</v>
      </c>
      <c r="X28" s="6">
        <f>S28+X27</f>
        <v>24</v>
      </c>
      <c r="Y28" s="6">
        <f>T28+Y27</f>
        <v>1</v>
      </c>
      <c r="Z28" s="38">
        <f>Z27/F28</f>
        <v>0.72850678733031671</v>
      </c>
      <c r="AA28" s="6"/>
      <c r="AB28" s="6">
        <f>W28+AB27</f>
        <v>6</v>
      </c>
      <c r="AC28" s="6">
        <f>X28+AC27</f>
        <v>24</v>
      </c>
      <c r="AD28" s="6">
        <f>Y28+AD27</f>
        <v>1</v>
      </c>
      <c r="AE28" s="38">
        <f>AE27/F28</f>
        <v>0.72850678733031671</v>
      </c>
      <c r="AF28" s="6"/>
      <c r="AG28" s="6">
        <f>AB28+AG27</f>
        <v>6</v>
      </c>
      <c r="AH28" s="6">
        <f>AC28+AH27</f>
        <v>24</v>
      </c>
      <c r="AI28" s="6">
        <f>AD28+AI27</f>
        <v>1</v>
      </c>
      <c r="AJ28" s="38">
        <f>AJ27/F28</f>
        <v>0.72850678733031671</v>
      </c>
      <c r="AK28" s="6"/>
      <c r="AL28" s="6">
        <f>AG28+AL27</f>
        <v>6</v>
      </c>
      <c r="AM28" s="6">
        <f>AH28+AM27</f>
        <v>24</v>
      </c>
      <c r="AN28" s="6">
        <f>AI28+AN27</f>
        <v>1</v>
      </c>
      <c r="AO28" s="38">
        <f>AO27/F28</f>
        <v>0.72850678733031671</v>
      </c>
      <c r="AP28" s="6"/>
      <c r="AQ28" s="6">
        <f>AL28+AQ27</f>
        <v>6</v>
      </c>
      <c r="AR28" s="6">
        <f>AM28+AR27</f>
        <v>24</v>
      </c>
      <c r="AS28" s="6">
        <f>AN28+AS27</f>
        <v>1</v>
      </c>
      <c r="AT28" s="38">
        <f>AT27/F28</f>
        <v>0.72850678733031671</v>
      </c>
      <c r="AU28" s="6"/>
      <c r="AV28" s="6">
        <f>AQ28+AV27</f>
        <v>6</v>
      </c>
      <c r="AW28" s="6">
        <f>AR28+AW27</f>
        <v>24</v>
      </c>
      <c r="AX28" s="6">
        <f>AS28+AX27</f>
        <v>1</v>
      </c>
      <c r="AY28" s="38">
        <f>AY27/F28</f>
        <v>0.72850678733031671</v>
      </c>
      <c r="AZ28" s="6"/>
      <c r="BA28" s="6">
        <f>AV28+BA27</f>
        <v>6</v>
      </c>
      <c r="BB28" s="6">
        <f>AW28+BB27</f>
        <v>24</v>
      </c>
      <c r="BC28" s="6">
        <f>AX28+BC27</f>
        <v>1</v>
      </c>
      <c r="BD28" s="38">
        <f>BD27/F28</f>
        <v>0.72850678733031671</v>
      </c>
      <c r="BE28" s="6"/>
      <c r="BF28" s="6">
        <f>BA28+BF27</f>
        <v>6</v>
      </c>
      <c r="BG28" s="6">
        <f>BB28+BG27</f>
        <v>24</v>
      </c>
      <c r="BH28" s="6">
        <f>BC28+BH27</f>
        <v>1</v>
      </c>
      <c r="BI28" s="38">
        <f>BI27/F28</f>
        <v>0.72850678733031671</v>
      </c>
      <c r="BJ28" s="6"/>
      <c r="BK28" s="6">
        <f>BF28+BK27</f>
        <v>6</v>
      </c>
      <c r="BL28" s="6">
        <f>BG28+BL27</f>
        <v>24</v>
      </c>
      <c r="BM28" s="6">
        <f>BH28+BM27</f>
        <v>1</v>
      </c>
      <c r="BN28" s="38">
        <f>BN27/F28</f>
        <v>0.72850678733031671</v>
      </c>
      <c r="BO28" s="6"/>
      <c r="BP28" s="6">
        <f>BK28+BP27</f>
        <v>6</v>
      </c>
      <c r="BQ28" s="6">
        <f>BL28+BQ27</f>
        <v>24</v>
      </c>
      <c r="BR28" s="6">
        <f>BM28+BR27</f>
        <v>1</v>
      </c>
      <c r="BS28" s="38">
        <f>BS27/F28</f>
        <v>0.72850678733031671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17" sqref="B17"/>
    </sheetView>
  </sheetViews>
  <sheetFormatPr defaultColWidth="8.85546875" defaultRowHeight="15" x14ac:dyDescent="0.25"/>
  <cols>
    <col min="1" max="1" width="9.285156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7.85546875" bestFit="1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7" t="s">
        <v>424</v>
      </c>
      <c r="N1" s="198"/>
      <c r="O1" s="198"/>
      <c r="P1" s="199"/>
      <c r="Q1" s="197" t="s">
        <v>157</v>
      </c>
      <c r="R1" s="198"/>
      <c r="S1" s="198"/>
      <c r="T1" s="198"/>
      <c r="U1" s="199"/>
      <c r="V1" s="197" t="s">
        <v>361</v>
      </c>
      <c r="W1" s="198"/>
      <c r="X1" s="198"/>
      <c r="Y1" s="198"/>
      <c r="Z1" s="199"/>
      <c r="AA1" s="197" t="s">
        <v>176</v>
      </c>
      <c r="AB1" s="198"/>
      <c r="AC1" s="198"/>
      <c r="AD1" s="198"/>
      <c r="AE1" s="199"/>
      <c r="AF1" s="197" t="s">
        <v>177</v>
      </c>
      <c r="AG1" s="198"/>
      <c r="AH1" s="198"/>
      <c r="AI1" s="198"/>
      <c r="AJ1" s="199"/>
      <c r="AK1" s="197" t="s">
        <v>94</v>
      </c>
      <c r="AL1" s="198"/>
      <c r="AM1" s="198"/>
      <c r="AN1" s="198"/>
      <c r="AO1" s="199"/>
      <c r="AP1" s="197" t="s">
        <v>95</v>
      </c>
      <c r="AQ1" s="198"/>
      <c r="AR1" s="198"/>
      <c r="AS1" s="198"/>
      <c r="AT1" s="199"/>
      <c r="AU1" s="197" t="s">
        <v>65</v>
      </c>
      <c r="AV1" s="198"/>
      <c r="AW1" s="198"/>
      <c r="AX1" s="198"/>
      <c r="AY1" s="199"/>
      <c r="AZ1" s="197" t="s">
        <v>66</v>
      </c>
      <c r="BA1" s="198"/>
      <c r="BB1" s="198"/>
      <c r="BC1" s="198"/>
      <c r="BD1" s="199"/>
      <c r="BE1" s="197" t="s">
        <v>58</v>
      </c>
      <c r="BF1" s="198"/>
      <c r="BG1" s="198"/>
      <c r="BH1" s="198"/>
      <c r="BI1" s="199"/>
      <c r="BJ1" s="197" t="s">
        <v>278</v>
      </c>
      <c r="BK1" s="198"/>
      <c r="BL1" s="198"/>
      <c r="BM1" s="198"/>
      <c r="BN1" s="199"/>
      <c r="BO1" s="197" t="s">
        <v>396</v>
      </c>
      <c r="BP1" s="198"/>
      <c r="BQ1" s="198"/>
      <c r="BR1" s="198"/>
      <c r="BS1" s="199"/>
    </row>
    <row r="2" spans="1:71" s="29" customFormat="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x14ac:dyDescent="0.25">
      <c r="A3" s="8" t="s">
        <v>52</v>
      </c>
      <c r="B3" s="9" t="s">
        <v>142</v>
      </c>
      <c r="C3" s="9"/>
      <c r="D3" s="9"/>
      <c r="E3" s="57">
        <v>33</v>
      </c>
      <c r="F3" s="9">
        <f>IF(B3="MAL",E3,IF(E3&gt;=11,E3+variables!$B$1,11))</f>
        <v>33</v>
      </c>
      <c r="G3" s="10">
        <f>BS3/F3</f>
        <v>0.87878787878787878</v>
      </c>
      <c r="H3" s="159">
        <v>29</v>
      </c>
      <c r="I3" s="159">
        <f>+H3+J3</f>
        <v>29</v>
      </c>
      <c r="J3" s="163"/>
      <c r="K3" s="23">
        <v>2017</v>
      </c>
      <c r="L3" s="23">
        <v>2017</v>
      </c>
      <c r="M3" s="14"/>
      <c r="N3" s="14"/>
      <c r="O3" s="14"/>
      <c r="P3" s="159">
        <f>+H3</f>
        <v>29</v>
      </c>
      <c r="Q3" s="14"/>
      <c r="R3" s="14"/>
      <c r="S3" s="14"/>
      <c r="T3" s="14"/>
      <c r="U3" s="6">
        <f t="shared" ref="U3:U12" si="0">SUM(P3:T3)</f>
        <v>29</v>
      </c>
      <c r="V3" s="14"/>
      <c r="W3" s="14"/>
      <c r="X3" s="14"/>
      <c r="Y3" s="14"/>
      <c r="Z3" s="6">
        <f t="shared" ref="Z3:Z12" si="1">SUM(U3:Y3)</f>
        <v>29</v>
      </c>
      <c r="AA3" s="14"/>
      <c r="AB3" s="14"/>
      <c r="AC3" s="14"/>
      <c r="AD3" s="14"/>
      <c r="AE3" s="6">
        <f t="shared" ref="AE3:AE12" si="2">SUM(Z3:AD3)</f>
        <v>29</v>
      </c>
      <c r="AF3" s="14"/>
      <c r="AG3" s="14"/>
      <c r="AH3" s="14"/>
      <c r="AI3" s="14"/>
      <c r="AJ3" s="6">
        <f t="shared" ref="AJ3:AJ12" si="3">SUM(AE3:AI3)</f>
        <v>29</v>
      </c>
      <c r="AK3" s="14"/>
      <c r="AL3" s="14"/>
      <c r="AM3" s="14"/>
      <c r="AN3" s="14"/>
      <c r="AO3" s="6">
        <f t="shared" ref="AO3:AO12" si="4">SUM(AJ3:AN3)</f>
        <v>29</v>
      </c>
      <c r="AP3" s="14"/>
      <c r="AQ3" s="14"/>
      <c r="AR3" s="14"/>
      <c r="AS3" s="14"/>
      <c r="AT3" s="6">
        <f t="shared" ref="AT3:AT12" si="5">SUM(AO3:AS3)</f>
        <v>29</v>
      </c>
      <c r="AU3" s="14"/>
      <c r="AV3" s="14"/>
      <c r="AW3" s="14"/>
      <c r="AX3" s="14"/>
      <c r="AY3" s="6">
        <f t="shared" ref="AY3:AY10" si="6">SUM(AT3:AX3)</f>
        <v>29</v>
      </c>
      <c r="AZ3" s="14"/>
      <c r="BA3" s="14"/>
      <c r="BB3" s="14"/>
      <c r="BC3" s="14"/>
      <c r="BD3" s="6">
        <f t="shared" ref="BD3:BD12" si="7">SUM(AY3:BC3)</f>
        <v>29</v>
      </c>
      <c r="BE3" s="14"/>
      <c r="BF3" s="14"/>
      <c r="BG3" s="14"/>
      <c r="BH3" s="14"/>
      <c r="BI3" s="6">
        <f t="shared" ref="BI3:BI12" si="8">SUM(BD3:BH3)</f>
        <v>29</v>
      </c>
      <c r="BJ3" s="14"/>
      <c r="BK3" s="14"/>
      <c r="BL3" s="14"/>
      <c r="BM3" s="14"/>
      <c r="BN3" s="6">
        <f t="shared" ref="BN3:BN12" si="9">SUM(BI3:BM3)</f>
        <v>29</v>
      </c>
      <c r="BO3" s="14"/>
      <c r="BP3" s="14"/>
      <c r="BQ3" s="14"/>
      <c r="BR3" s="14"/>
      <c r="BS3" s="6">
        <f t="shared" ref="BS3:BS12" si="10">SUM(BN3:BR3)</f>
        <v>29</v>
      </c>
    </row>
    <row r="4" spans="1:71" s="39" customFormat="1" x14ac:dyDescent="0.25">
      <c r="A4" s="6"/>
      <c r="B4" s="49" t="s">
        <v>228</v>
      </c>
      <c r="C4" s="50">
        <v>1</v>
      </c>
      <c r="D4" s="50">
        <v>3160</v>
      </c>
      <c r="E4" s="51">
        <v>48</v>
      </c>
      <c r="F4" s="6">
        <f>IF(B4="MAL",E4,IF(E4&gt;=11,E4+variables!$B$1,11))</f>
        <v>49</v>
      </c>
      <c r="G4" s="76">
        <f t="shared" ref="G4:G12" si="11">$BS4/F4</f>
        <v>0.81632653061224492</v>
      </c>
      <c r="H4" s="156">
        <v>40</v>
      </c>
      <c r="I4" s="159">
        <f t="shared" ref="I4:I12" si="12">+H4+J4</f>
        <v>40</v>
      </c>
      <c r="J4" s="164"/>
      <c r="K4" s="23">
        <v>2017</v>
      </c>
      <c r="L4" s="16">
        <v>2017</v>
      </c>
      <c r="M4" s="16"/>
      <c r="N4" s="16"/>
      <c r="O4" s="16"/>
      <c r="P4" s="149">
        <f>SUM(M4:O4)+H4</f>
        <v>40</v>
      </c>
      <c r="Q4" s="16"/>
      <c r="R4" s="16"/>
      <c r="S4" s="16"/>
      <c r="T4" s="16"/>
      <c r="U4" s="6">
        <f t="shared" si="0"/>
        <v>40</v>
      </c>
      <c r="V4" s="16"/>
      <c r="W4" s="16"/>
      <c r="X4" s="16"/>
      <c r="Y4" s="16"/>
      <c r="Z4" s="6">
        <f t="shared" si="1"/>
        <v>40</v>
      </c>
      <c r="AA4" s="16"/>
      <c r="AB4" s="16"/>
      <c r="AC4" s="16"/>
      <c r="AD4" s="16"/>
      <c r="AE4" s="6">
        <f t="shared" si="2"/>
        <v>40</v>
      </c>
      <c r="AF4" s="16"/>
      <c r="AG4" s="16"/>
      <c r="AH4" s="16"/>
      <c r="AI4" s="16"/>
      <c r="AJ4" s="6">
        <f t="shared" si="3"/>
        <v>40</v>
      </c>
      <c r="AK4" s="16"/>
      <c r="AL4" s="16"/>
      <c r="AM4" s="16"/>
      <c r="AN4" s="16"/>
      <c r="AO4" s="6">
        <f t="shared" si="4"/>
        <v>40</v>
      </c>
      <c r="AP4" s="16"/>
      <c r="AQ4" s="16"/>
      <c r="AR4" s="16"/>
      <c r="AS4" s="16"/>
      <c r="AT4" s="6">
        <f t="shared" si="5"/>
        <v>40</v>
      </c>
      <c r="AU4" s="16"/>
      <c r="AV4" s="16"/>
      <c r="AW4" s="16"/>
      <c r="AX4" s="16"/>
      <c r="AY4" s="6">
        <f t="shared" si="6"/>
        <v>40</v>
      </c>
      <c r="AZ4" s="16"/>
      <c r="BA4" s="16"/>
      <c r="BB4" s="16"/>
      <c r="BC4" s="16"/>
      <c r="BD4" s="6">
        <f t="shared" si="7"/>
        <v>40</v>
      </c>
      <c r="BE4" s="16"/>
      <c r="BF4" s="16"/>
      <c r="BG4" s="16"/>
      <c r="BH4" s="16"/>
      <c r="BI4" s="6">
        <f t="shared" si="8"/>
        <v>40</v>
      </c>
      <c r="BJ4" s="16"/>
      <c r="BK4" s="16"/>
      <c r="BL4" s="16"/>
      <c r="BM4" s="16"/>
      <c r="BN4" s="6">
        <f t="shared" si="9"/>
        <v>40</v>
      </c>
      <c r="BO4" s="16"/>
      <c r="BP4" s="16"/>
      <c r="BQ4" s="16"/>
      <c r="BR4" s="16"/>
      <c r="BS4" s="6">
        <f t="shared" si="10"/>
        <v>40</v>
      </c>
    </row>
    <row r="5" spans="1:71" s="39" customFormat="1" x14ac:dyDescent="0.25">
      <c r="A5" s="6"/>
      <c r="B5" s="49" t="s">
        <v>209</v>
      </c>
      <c r="C5" s="50">
        <v>2</v>
      </c>
      <c r="D5" s="50">
        <v>4809</v>
      </c>
      <c r="E5" s="51">
        <v>63</v>
      </c>
      <c r="F5" s="6">
        <f>IF(B5="MAL",E5,IF(E5&gt;=11,E5+variables!$B$1,11))</f>
        <v>64</v>
      </c>
      <c r="G5" s="76">
        <f t="shared" si="11"/>
        <v>0.65625</v>
      </c>
      <c r="H5" s="156">
        <v>42</v>
      </c>
      <c r="I5" s="159">
        <f t="shared" si="12"/>
        <v>42</v>
      </c>
      <c r="J5" s="164"/>
      <c r="K5" s="23">
        <v>2017</v>
      </c>
      <c r="L5" s="16">
        <v>2017</v>
      </c>
      <c r="M5" s="16"/>
      <c r="N5" s="16"/>
      <c r="O5" s="16"/>
      <c r="P5" s="149">
        <f t="shared" ref="P5:P12" si="13">SUM(M5:O5)+H5</f>
        <v>42</v>
      </c>
      <c r="Q5" s="16"/>
      <c r="R5" s="16"/>
      <c r="S5" s="16"/>
      <c r="T5" s="16"/>
      <c r="U5" s="6">
        <f t="shared" si="0"/>
        <v>42</v>
      </c>
      <c r="V5" s="16"/>
      <c r="W5" s="16"/>
      <c r="X5" s="16"/>
      <c r="Y5" s="16"/>
      <c r="Z5" s="6">
        <f t="shared" si="1"/>
        <v>42</v>
      </c>
      <c r="AA5" s="16"/>
      <c r="AB5" s="16"/>
      <c r="AC5" s="16"/>
      <c r="AD5" s="16"/>
      <c r="AE5" s="6">
        <f t="shared" si="2"/>
        <v>42</v>
      </c>
      <c r="AF5" s="16"/>
      <c r="AG5" s="16"/>
      <c r="AH5" s="16"/>
      <c r="AI5" s="16"/>
      <c r="AJ5" s="6">
        <f t="shared" si="3"/>
        <v>42</v>
      </c>
      <c r="AK5" s="16"/>
      <c r="AL5" s="16"/>
      <c r="AM5" s="16"/>
      <c r="AN5" s="16"/>
      <c r="AO5" s="6">
        <f t="shared" si="4"/>
        <v>42</v>
      </c>
      <c r="AP5" s="16"/>
      <c r="AQ5" s="16"/>
      <c r="AR5" s="16"/>
      <c r="AS5" s="16"/>
      <c r="AT5" s="6">
        <f t="shared" si="5"/>
        <v>42</v>
      </c>
      <c r="AU5" s="16"/>
      <c r="AV5" s="16"/>
      <c r="AW5" s="16"/>
      <c r="AX5" s="16"/>
      <c r="AY5" s="6">
        <f t="shared" si="6"/>
        <v>42</v>
      </c>
      <c r="AZ5" s="16"/>
      <c r="BA5" s="16"/>
      <c r="BB5" s="16"/>
      <c r="BC5" s="16"/>
      <c r="BD5" s="6">
        <f t="shared" si="7"/>
        <v>42</v>
      </c>
      <c r="BE5" s="16"/>
      <c r="BF5" s="16"/>
      <c r="BG5" s="16"/>
      <c r="BH5" s="16"/>
      <c r="BI5" s="6">
        <f t="shared" si="8"/>
        <v>42</v>
      </c>
      <c r="BJ5" s="16"/>
      <c r="BK5" s="16"/>
      <c r="BL5" s="16"/>
      <c r="BM5" s="16"/>
      <c r="BN5" s="6">
        <f t="shared" si="9"/>
        <v>42</v>
      </c>
      <c r="BO5" s="16"/>
      <c r="BP5" s="16"/>
      <c r="BQ5" s="16"/>
      <c r="BR5" s="16"/>
      <c r="BS5" s="6">
        <f t="shared" si="10"/>
        <v>42</v>
      </c>
    </row>
    <row r="6" spans="1:71" s="39" customFormat="1" x14ac:dyDescent="0.25">
      <c r="A6" s="6"/>
      <c r="B6" s="49" t="s">
        <v>10</v>
      </c>
      <c r="C6" s="50">
        <v>5</v>
      </c>
      <c r="D6" s="50">
        <v>3219</v>
      </c>
      <c r="E6" s="51">
        <v>28</v>
      </c>
      <c r="F6" s="6">
        <f>IF(B6="MAL",E6,IF(E6&gt;=11,E6+variables!$B$1,11))</f>
        <v>29</v>
      </c>
      <c r="G6" s="76">
        <f t="shared" si="11"/>
        <v>0.68965517241379315</v>
      </c>
      <c r="H6" s="156">
        <v>20</v>
      </c>
      <c r="I6" s="159">
        <f t="shared" si="12"/>
        <v>20</v>
      </c>
      <c r="J6" s="164"/>
      <c r="K6" s="23">
        <v>2017</v>
      </c>
      <c r="L6" s="16">
        <v>2017</v>
      </c>
      <c r="M6" s="16"/>
      <c r="N6" s="16"/>
      <c r="O6" s="16"/>
      <c r="P6" s="149">
        <f t="shared" si="13"/>
        <v>20</v>
      </c>
      <c r="Q6" s="16"/>
      <c r="R6" s="16"/>
      <c r="S6" s="16"/>
      <c r="T6" s="16"/>
      <c r="U6" s="6">
        <f t="shared" si="0"/>
        <v>20</v>
      </c>
      <c r="V6" s="16"/>
      <c r="W6" s="16"/>
      <c r="X6" s="16"/>
      <c r="Y6" s="16"/>
      <c r="Z6" s="6">
        <f t="shared" si="1"/>
        <v>20</v>
      </c>
      <c r="AA6" s="16"/>
      <c r="AB6" s="16"/>
      <c r="AC6" s="16"/>
      <c r="AD6" s="16"/>
      <c r="AE6" s="6">
        <f t="shared" si="2"/>
        <v>20</v>
      </c>
      <c r="AF6" s="16"/>
      <c r="AG6" s="16"/>
      <c r="AH6" s="16"/>
      <c r="AI6" s="16"/>
      <c r="AJ6" s="6">
        <f t="shared" si="3"/>
        <v>20</v>
      </c>
      <c r="AK6" s="16"/>
      <c r="AL6" s="16"/>
      <c r="AM6" s="16"/>
      <c r="AN6" s="16"/>
      <c r="AO6" s="6">
        <f t="shared" si="4"/>
        <v>20</v>
      </c>
      <c r="AP6" s="16"/>
      <c r="AQ6" s="16"/>
      <c r="AR6" s="16"/>
      <c r="AS6" s="16"/>
      <c r="AT6" s="6">
        <f t="shared" si="5"/>
        <v>20</v>
      </c>
      <c r="AU6" s="16"/>
      <c r="AV6" s="16"/>
      <c r="AW6" s="16"/>
      <c r="AX6" s="16"/>
      <c r="AY6" s="6">
        <f t="shared" si="6"/>
        <v>20</v>
      </c>
      <c r="AZ6" s="16"/>
      <c r="BA6" s="16"/>
      <c r="BB6" s="16"/>
      <c r="BC6" s="16"/>
      <c r="BD6" s="6">
        <f t="shared" si="7"/>
        <v>20</v>
      </c>
      <c r="BE6" s="16"/>
      <c r="BF6" s="16"/>
      <c r="BG6" s="16"/>
      <c r="BH6" s="16"/>
      <c r="BI6" s="6">
        <f t="shared" si="8"/>
        <v>20</v>
      </c>
      <c r="BJ6" s="16"/>
      <c r="BK6" s="16"/>
      <c r="BL6" s="16"/>
      <c r="BM6" s="16"/>
      <c r="BN6" s="6">
        <f t="shared" si="9"/>
        <v>20</v>
      </c>
      <c r="BO6" s="16"/>
      <c r="BP6" s="16"/>
      <c r="BQ6" s="16"/>
      <c r="BR6" s="16"/>
      <c r="BS6" s="6">
        <f t="shared" si="10"/>
        <v>20</v>
      </c>
    </row>
    <row r="7" spans="1:71" s="39" customFormat="1" x14ac:dyDescent="0.25">
      <c r="A7" s="6"/>
      <c r="B7" s="49" t="s">
        <v>273</v>
      </c>
      <c r="C7" s="50">
        <v>9</v>
      </c>
      <c r="D7" s="50">
        <v>392</v>
      </c>
      <c r="E7" s="51">
        <v>64</v>
      </c>
      <c r="F7" s="6">
        <f>IF(B7="MAL",E7,IF(E7&gt;=11,E7+variables!$B$1,11))</f>
        <v>65</v>
      </c>
      <c r="G7" s="76">
        <f t="shared" si="11"/>
        <v>0.6</v>
      </c>
      <c r="H7" s="156">
        <v>30</v>
      </c>
      <c r="I7" s="159">
        <f t="shared" si="12"/>
        <v>31</v>
      </c>
      <c r="J7" s="164">
        <v>1</v>
      </c>
      <c r="K7" s="23">
        <v>2017</v>
      </c>
      <c r="L7" s="16">
        <v>2017</v>
      </c>
      <c r="M7" s="16">
        <v>2</v>
      </c>
      <c r="N7" s="16">
        <v>4</v>
      </c>
      <c r="O7" s="16">
        <v>2</v>
      </c>
      <c r="P7" s="149">
        <f t="shared" si="13"/>
        <v>38</v>
      </c>
      <c r="Q7" s="16">
        <v>1</v>
      </c>
      <c r="R7" s="16"/>
      <c r="S7" s="16"/>
      <c r="T7" s="16"/>
      <c r="U7" s="6">
        <f>SUM(P7:T7)</f>
        <v>39</v>
      </c>
      <c r="V7" s="16"/>
      <c r="W7" s="16"/>
      <c r="X7" s="16"/>
      <c r="Y7" s="16"/>
      <c r="Z7" s="6">
        <f>SUM(U7:Y7)</f>
        <v>39</v>
      </c>
      <c r="AA7" s="16"/>
      <c r="AB7" s="16"/>
      <c r="AC7" s="16"/>
      <c r="AD7" s="16"/>
      <c r="AE7" s="6">
        <f>SUM(Z7:AD7)</f>
        <v>39</v>
      </c>
      <c r="AF7" s="16"/>
      <c r="AG7" s="16"/>
      <c r="AH7" s="16"/>
      <c r="AI7" s="16"/>
      <c r="AJ7" s="6">
        <f>SUM(AE7:AI7)</f>
        <v>39</v>
      </c>
      <c r="AK7" s="16"/>
      <c r="AL7" s="16"/>
      <c r="AM7" s="16"/>
      <c r="AN7" s="16"/>
      <c r="AO7" s="6">
        <f>SUM(AJ7:AN7)</f>
        <v>39</v>
      </c>
      <c r="AP7" s="16"/>
      <c r="AQ7" s="16"/>
      <c r="AR7" s="16"/>
      <c r="AS7" s="16"/>
      <c r="AT7" s="6">
        <f>SUM(AO7:AS7)</f>
        <v>39</v>
      </c>
      <c r="AU7" s="16"/>
      <c r="AV7" s="16"/>
      <c r="AW7" s="16"/>
      <c r="AX7" s="16"/>
      <c r="AY7" s="6">
        <f>SUM(AT7:AX7)</f>
        <v>39</v>
      </c>
      <c r="AZ7" s="16"/>
      <c r="BA7" s="16"/>
      <c r="BB7" s="16"/>
      <c r="BC7" s="16"/>
      <c r="BD7" s="6">
        <f>SUM(AY7:BC7)</f>
        <v>39</v>
      </c>
      <c r="BE7" s="16"/>
      <c r="BF7" s="16"/>
      <c r="BG7" s="16"/>
      <c r="BH7" s="16"/>
      <c r="BI7" s="6">
        <f>SUM(BD7:BH7)</f>
        <v>39</v>
      </c>
      <c r="BJ7" s="16"/>
      <c r="BK7" s="16"/>
      <c r="BL7" s="16"/>
      <c r="BM7" s="16"/>
      <c r="BN7" s="6">
        <f>SUM(BI7:BM7)</f>
        <v>39</v>
      </c>
      <c r="BO7" s="16"/>
      <c r="BP7" s="16"/>
      <c r="BQ7" s="16"/>
      <c r="BR7" s="16"/>
      <c r="BS7" s="6">
        <f t="shared" si="10"/>
        <v>39</v>
      </c>
    </row>
    <row r="8" spans="1:71" s="39" customFormat="1" x14ac:dyDescent="0.25">
      <c r="A8" s="6"/>
      <c r="B8" s="49" t="s">
        <v>382</v>
      </c>
      <c r="C8" s="50">
        <v>13</v>
      </c>
      <c r="D8" s="50">
        <v>9808</v>
      </c>
      <c r="E8" s="51">
        <v>15</v>
      </c>
      <c r="F8" s="6">
        <f>IF(B8="MAL",E8,IF(E8&gt;=11,E8+variables!$B$1,11))</f>
        <v>16</v>
      </c>
      <c r="G8" s="76">
        <f t="shared" si="11"/>
        <v>0.4375</v>
      </c>
      <c r="H8" s="156">
        <v>7</v>
      </c>
      <c r="I8" s="159">
        <f t="shared" si="12"/>
        <v>7</v>
      </c>
      <c r="J8" s="164"/>
      <c r="K8" s="23">
        <v>2017</v>
      </c>
      <c r="L8" s="16">
        <v>2017</v>
      </c>
      <c r="M8" s="16"/>
      <c r="N8" s="16"/>
      <c r="O8" s="16"/>
      <c r="P8" s="149">
        <f t="shared" si="13"/>
        <v>7</v>
      </c>
      <c r="Q8" s="16"/>
      <c r="R8" s="16"/>
      <c r="S8" s="16"/>
      <c r="T8" s="16"/>
      <c r="U8" s="6">
        <f>SUM(P8:T8)</f>
        <v>7</v>
      </c>
      <c r="V8" s="16"/>
      <c r="W8" s="16"/>
      <c r="X8" s="16"/>
      <c r="Y8" s="16"/>
      <c r="Z8" s="6">
        <f>SUM(U8:Y8)</f>
        <v>7</v>
      </c>
      <c r="AA8" s="16"/>
      <c r="AB8" s="16"/>
      <c r="AC8" s="16"/>
      <c r="AD8" s="16"/>
      <c r="AE8" s="6">
        <f>SUM(Z8:AD8)</f>
        <v>7</v>
      </c>
      <c r="AF8" s="16"/>
      <c r="AG8" s="16"/>
      <c r="AH8" s="16"/>
      <c r="AI8" s="16"/>
      <c r="AJ8" s="6">
        <f>SUM(AE8:AI8)</f>
        <v>7</v>
      </c>
      <c r="AK8" s="16"/>
      <c r="AL8" s="16"/>
      <c r="AM8" s="16"/>
      <c r="AN8" s="16"/>
      <c r="AO8" s="6">
        <f>SUM(AJ8:AN8)</f>
        <v>7</v>
      </c>
      <c r="AP8" s="16"/>
      <c r="AQ8" s="16"/>
      <c r="AR8" s="16"/>
      <c r="AS8" s="16"/>
      <c r="AT8" s="6">
        <f>SUM(AO8:AS8)</f>
        <v>7</v>
      </c>
      <c r="AU8" s="16"/>
      <c r="AV8" s="16"/>
      <c r="AW8" s="16"/>
      <c r="AX8" s="16"/>
      <c r="AY8" s="6">
        <f>SUM(AT8:AX8)</f>
        <v>7</v>
      </c>
      <c r="AZ8" s="16"/>
      <c r="BA8" s="16"/>
      <c r="BB8" s="16"/>
      <c r="BC8" s="16"/>
      <c r="BD8" s="6">
        <f>SUM(AY8:BC8)</f>
        <v>7</v>
      </c>
      <c r="BE8" s="16"/>
      <c r="BF8" s="16"/>
      <c r="BG8" s="16"/>
      <c r="BH8" s="16"/>
      <c r="BI8" s="6">
        <f>SUM(BD8:BH8)</f>
        <v>7</v>
      </c>
      <c r="BJ8" s="16"/>
      <c r="BK8" s="16"/>
      <c r="BL8" s="16"/>
      <c r="BM8" s="16"/>
      <c r="BN8" s="6">
        <f>SUM(BI8:BM8)</f>
        <v>7</v>
      </c>
      <c r="BO8" s="16"/>
      <c r="BP8" s="16"/>
      <c r="BQ8" s="16"/>
      <c r="BR8" s="16"/>
      <c r="BS8" s="6">
        <f t="shared" si="10"/>
        <v>7</v>
      </c>
    </row>
    <row r="9" spans="1:71" s="39" customFormat="1" x14ac:dyDescent="0.25">
      <c r="A9" s="6"/>
      <c r="B9" s="49" t="s">
        <v>146</v>
      </c>
      <c r="C9" s="50">
        <v>14</v>
      </c>
      <c r="D9" s="50">
        <v>1503</v>
      </c>
      <c r="E9" s="51">
        <v>107</v>
      </c>
      <c r="F9" s="6">
        <f>IF(B9="MAL",E9,IF(E9&gt;=11,E9+variables!$B$1,11))</f>
        <v>108</v>
      </c>
      <c r="G9" s="76">
        <f t="shared" si="11"/>
        <v>0.77777777777777779</v>
      </c>
      <c r="H9" s="156">
        <v>84</v>
      </c>
      <c r="I9" s="159">
        <f t="shared" si="12"/>
        <v>84</v>
      </c>
      <c r="J9" s="164"/>
      <c r="K9" s="23">
        <v>2017</v>
      </c>
      <c r="L9" s="16">
        <v>2017</v>
      </c>
      <c r="M9" s="16"/>
      <c r="N9" s="16"/>
      <c r="O9" s="16"/>
      <c r="P9" s="149">
        <f t="shared" si="13"/>
        <v>84</v>
      </c>
      <c r="Q9" s="16"/>
      <c r="R9" s="16"/>
      <c r="S9" s="16"/>
      <c r="T9" s="16"/>
      <c r="U9" s="6">
        <f t="shared" si="0"/>
        <v>84</v>
      </c>
      <c r="V9" s="16"/>
      <c r="W9" s="16"/>
      <c r="X9" s="16"/>
      <c r="Y9" s="16"/>
      <c r="Z9" s="6">
        <f t="shared" si="1"/>
        <v>84</v>
      </c>
      <c r="AA9" s="16"/>
      <c r="AB9" s="16"/>
      <c r="AC9" s="16"/>
      <c r="AD9" s="16"/>
      <c r="AE9" s="6">
        <f t="shared" si="2"/>
        <v>84</v>
      </c>
      <c r="AF9" s="16"/>
      <c r="AG9" s="16"/>
      <c r="AH9" s="16"/>
      <c r="AI9" s="16"/>
      <c r="AJ9" s="6">
        <f t="shared" si="3"/>
        <v>84</v>
      </c>
      <c r="AK9" s="16"/>
      <c r="AL9" s="16"/>
      <c r="AM9" s="16"/>
      <c r="AN9" s="16"/>
      <c r="AO9" s="6">
        <f t="shared" si="4"/>
        <v>84</v>
      </c>
      <c r="AP9" s="16"/>
      <c r="AQ9" s="16"/>
      <c r="AR9" s="16"/>
      <c r="AS9" s="16"/>
      <c r="AT9" s="6">
        <f t="shared" si="5"/>
        <v>84</v>
      </c>
      <c r="AU9" s="16"/>
      <c r="AV9" s="16"/>
      <c r="AW9" s="16"/>
      <c r="AX9" s="16"/>
      <c r="AY9" s="6">
        <f t="shared" si="6"/>
        <v>84</v>
      </c>
      <c r="AZ9" s="16"/>
      <c r="BA9" s="16"/>
      <c r="BB9" s="16"/>
      <c r="BC9" s="16"/>
      <c r="BD9" s="6">
        <f t="shared" si="7"/>
        <v>84</v>
      </c>
      <c r="BE9" s="16"/>
      <c r="BF9" s="16"/>
      <c r="BG9" s="16"/>
      <c r="BH9" s="16"/>
      <c r="BI9" s="6">
        <f t="shared" si="8"/>
        <v>84</v>
      </c>
      <c r="BJ9" s="16"/>
      <c r="BK9" s="16"/>
      <c r="BL9" s="16"/>
      <c r="BM9" s="16"/>
      <c r="BN9" s="6">
        <f t="shared" si="9"/>
        <v>84</v>
      </c>
      <c r="BO9" s="16"/>
      <c r="BP9" s="16"/>
      <c r="BQ9" s="16"/>
      <c r="BR9" s="16"/>
      <c r="BS9" s="6">
        <f t="shared" si="10"/>
        <v>84</v>
      </c>
    </row>
    <row r="10" spans="1:71" s="39" customFormat="1" x14ac:dyDescent="0.25">
      <c r="A10" s="6"/>
      <c r="B10" s="49" t="s">
        <v>219</v>
      </c>
      <c r="C10" s="50">
        <v>15</v>
      </c>
      <c r="D10" s="50">
        <v>647</v>
      </c>
      <c r="E10" s="51">
        <v>15</v>
      </c>
      <c r="F10" s="6">
        <f>IF(B10="MAL",E10,IF(E10&gt;=11,E10+variables!$B$1,11))</f>
        <v>16</v>
      </c>
      <c r="G10" s="76">
        <f t="shared" si="11"/>
        <v>0.375</v>
      </c>
      <c r="H10" s="156">
        <v>6</v>
      </c>
      <c r="I10" s="159">
        <f t="shared" si="12"/>
        <v>6</v>
      </c>
      <c r="J10" s="164"/>
      <c r="K10" s="23">
        <v>2017</v>
      </c>
      <c r="L10" s="16">
        <v>2017</v>
      </c>
      <c r="M10" s="16"/>
      <c r="N10" s="16"/>
      <c r="O10" s="16"/>
      <c r="P10" s="149">
        <f t="shared" si="13"/>
        <v>6</v>
      </c>
      <c r="Q10" s="16"/>
      <c r="R10" s="16"/>
      <c r="S10" s="16"/>
      <c r="T10" s="16"/>
      <c r="U10" s="6">
        <f t="shared" si="0"/>
        <v>6</v>
      </c>
      <c r="V10" s="16"/>
      <c r="W10" s="16"/>
      <c r="X10" s="16"/>
      <c r="Y10" s="16"/>
      <c r="Z10" s="6">
        <f t="shared" si="1"/>
        <v>6</v>
      </c>
      <c r="AA10" s="16"/>
      <c r="AB10" s="16"/>
      <c r="AC10" s="16"/>
      <c r="AD10" s="16"/>
      <c r="AE10" s="6">
        <f t="shared" si="2"/>
        <v>6</v>
      </c>
      <c r="AF10" s="16"/>
      <c r="AG10" s="16"/>
      <c r="AH10" s="16"/>
      <c r="AI10" s="16"/>
      <c r="AJ10" s="6">
        <f t="shared" si="3"/>
        <v>6</v>
      </c>
      <c r="AK10" s="16"/>
      <c r="AL10" s="16"/>
      <c r="AM10" s="16"/>
      <c r="AN10" s="16"/>
      <c r="AO10" s="6">
        <f t="shared" si="4"/>
        <v>6</v>
      </c>
      <c r="AP10" s="16"/>
      <c r="AQ10" s="16"/>
      <c r="AR10" s="16"/>
      <c r="AS10" s="16"/>
      <c r="AT10" s="6">
        <f t="shared" si="5"/>
        <v>6</v>
      </c>
      <c r="AU10" s="16"/>
      <c r="AV10" s="16"/>
      <c r="AW10" s="16"/>
      <c r="AX10" s="16"/>
      <c r="AY10" s="6">
        <f t="shared" si="6"/>
        <v>6</v>
      </c>
      <c r="AZ10" s="16"/>
      <c r="BA10" s="16"/>
      <c r="BB10" s="16"/>
      <c r="BC10" s="16"/>
      <c r="BD10" s="6">
        <f t="shared" si="7"/>
        <v>6</v>
      </c>
      <c r="BE10" s="16"/>
      <c r="BF10" s="16"/>
      <c r="BG10" s="16"/>
      <c r="BH10" s="16"/>
      <c r="BI10" s="6">
        <f t="shared" si="8"/>
        <v>6</v>
      </c>
      <c r="BJ10" s="16"/>
      <c r="BK10" s="16"/>
      <c r="BL10" s="16"/>
      <c r="BM10" s="16"/>
      <c r="BN10" s="6">
        <f t="shared" si="9"/>
        <v>6</v>
      </c>
      <c r="BO10" s="16"/>
      <c r="BP10" s="16"/>
      <c r="BQ10" s="16"/>
      <c r="BR10" s="16"/>
      <c r="BS10" s="6">
        <f t="shared" si="10"/>
        <v>6</v>
      </c>
    </row>
    <row r="11" spans="1:71" s="39" customFormat="1" x14ac:dyDescent="0.25">
      <c r="A11" s="6"/>
      <c r="B11" s="49" t="s">
        <v>185</v>
      </c>
      <c r="C11" s="50">
        <v>16</v>
      </c>
      <c r="D11" s="50">
        <v>6975</v>
      </c>
      <c r="E11" s="51">
        <v>11</v>
      </c>
      <c r="F11" s="6">
        <f>IF(B11="MAL",E11,IF(E11&gt;=11,E11+variables!$B$1,11))</f>
        <v>12</v>
      </c>
      <c r="G11" s="76">
        <f t="shared" si="11"/>
        <v>0.91666666666666663</v>
      </c>
      <c r="H11" s="156">
        <v>11</v>
      </c>
      <c r="I11" s="159">
        <f t="shared" si="12"/>
        <v>11</v>
      </c>
      <c r="J11" s="164"/>
      <c r="K11" s="23">
        <v>2017</v>
      </c>
      <c r="L11" s="16">
        <v>2017</v>
      </c>
      <c r="M11" s="16"/>
      <c r="N11" s="16"/>
      <c r="O11" s="16"/>
      <c r="P11" s="149">
        <f t="shared" si="13"/>
        <v>11</v>
      </c>
      <c r="Q11" s="16"/>
      <c r="R11" s="16"/>
      <c r="S11" s="16"/>
      <c r="T11" s="16"/>
      <c r="U11" s="6">
        <f t="shared" si="0"/>
        <v>11</v>
      </c>
      <c r="V11" s="16"/>
      <c r="W11" s="16"/>
      <c r="X11" s="16"/>
      <c r="Y11" s="16"/>
      <c r="Z11" s="6">
        <f t="shared" si="1"/>
        <v>11</v>
      </c>
      <c r="AA11" s="16"/>
      <c r="AB11" s="16"/>
      <c r="AC11" s="16"/>
      <c r="AD11" s="16"/>
      <c r="AE11" s="6">
        <f t="shared" si="2"/>
        <v>11</v>
      </c>
      <c r="AF11" s="16"/>
      <c r="AG11" s="16"/>
      <c r="AH11" s="16"/>
      <c r="AI11" s="16"/>
      <c r="AJ11" s="6">
        <f t="shared" si="3"/>
        <v>11</v>
      </c>
      <c r="AK11" s="16"/>
      <c r="AL11" s="16"/>
      <c r="AM11" s="16"/>
      <c r="AN11" s="16"/>
      <c r="AO11" s="6">
        <f t="shared" si="4"/>
        <v>11</v>
      </c>
      <c r="AP11" s="16"/>
      <c r="AQ11" s="16"/>
      <c r="AR11" s="16"/>
      <c r="AS11" s="16"/>
      <c r="AT11" s="6">
        <f t="shared" si="5"/>
        <v>11</v>
      </c>
      <c r="AU11" s="16"/>
      <c r="AV11" s="16"/>
      <c r="AW11" s="16"/>
      <c r="AX11" s="16"/>
      <c r="AY11" s="6">
        <f>SUM(AT11:AX11)</f>
        <v>11</v>
      </c>
      <c r="AZ11" s="16"/>
      <c r="BA11" s="16"/>
      <c r="BB11" s="16"/>
      <c r="BC11" s="16"/>
      <c r="BD11" s="6">
        <f t="shared" si="7"/>
        <v>11</v>
      </c>
      <c r="BE11" s="16"/>
      <c r="BF11" s="16"/>
      <c r="BG11" s="16"/>
      <c r="BH11" s="16"/>
      <c r="BI11" s="6">
        <f t="shared" si="8"/>
        <v>11</v>
      </c>
      <c r="BJ11" s="16"/>
      <c r="BK11" s="16"/>
      <c r="BL11" s="16"/>
      <c r="BM11" s="16"/>
      <c r="BN11" s="6">
        <f t="shared" si="9"/>
        <v>11</v>
      </c>
      <c r="BO11" s="16"/>
      <c r="BP11" s="16"/>
      <c r="BQ11" s="16"/>
      <c r="BR11" s="16"/>
      <c r="BS11" s="6">
        <f t="shared" si="10"/>
        <v>11</v>
      </c>
    </row>
    <row r="12" spans="1:71" s="39" customFormat="1" x14ac:dyDescent="0.25">
      <c r="A12" s="6"/>
      <c r="B12" s="49" t="s">
        <v>432</v>
      </c>
      <c r="C12" s="50">
        <v>17</v>
      </c>
      <c r="D12" s="50"/>
      <c r="E12" s="51">
        <v>22</v>
      </c>
      <c r="F12" s="6">
        <f>IF(B12="MAL",E12,IF(E12&gt;=11,E12+variables!$B$1,11))</f>
        <v>23</v>
      </c>
      <c r="G12" s="76">
        <f t="shared" si="11"/>
        <v>0.21739130434782608</v>
      </c>
      <c r="H12" s="156">
        <v>5</v>
      </c>
      <c r="I12" s="156">
        <f t="shared" si="12"/>
        <v>5</v>
      </c>
      <c r="J12" s="164"/>
      <c r="K12" s="23">
        <v>2017</v>
      </c>
      <c r="L12" s="16">
        <v>2017</v>
      </c>
      <c r="M12" s="16"/>
      <c r="N12" s="16"/>
      <c r="O12" s="16"/>
      <c r="P12" s="149">
        <f t="shared" si="13"/>
        <v>5</v>
      </c>
      <c r="Q12" s="16"/>
      <c r="R12" s="16"/>
      <c r="S12" s="16"/>
      <c r="T12" s="16"/>
      <c r="U12" s="6">
        <f t="shared" si="0"/>
        <v>5</v>
      </c>
      <c r="V12" s="16"/>
      <c r="W12" s="16"/>
      <c r="X12" s="16"/>
      <c r="Y12" s="16"/>
      <c r="Z12" s="6">
        <f t="shared" si="1"/>
        <v>5</v>
      </c>
      <c r="AA12" s="16"/>
      <c r="AB12" s="16"/>
      <c r="AC12" s="16"/>
      <c r="AD12" s="16"/>
      <c r="AE12" s="6">
        <f t="shared" si="2"/>
        <v>5</v>
      </c>
      <c r="AF12" s="16"/>
      <c r="AG12" s="16"/>
      <c r="AH12" s="16"/>
      <c r="AI12" s="16"/>
      <c r="AJ12" s="6">
        <f t="shared" si="3"/>
        <v>5</v>
      </c>
      <c r="AK12" s="16"/>
      <c r="AL12" s="16"/>
      <c r="AM12" s="16"/>
      <c r="AN12" s="16"/>
      <c r="AO12" s="6">
        <f t="shared" si="4"/>
        <v>5</v>
      </c>
      <c r="AP12" s="16"/>
      <c r="AQ12" s="16"/>
      <c r="AR12" s="16"/>
      <c r="AS12" s="16"/>
      <c r="AT12" s="6">
        <f t="shared" si="5"/>
        <v>5</v>
      </c>
      <c r="AU12" s="16"/>
      <c r="AV12" s="16"/>
      <c r="AW12" s="16"/>
      <c r="AX12" s="16"/>
      <c r="AY12" s="6">
        <f>SUM(AT12:AX12)</f>
        <v>5</v>
      </c>
      <c r="AZ12" s="16"/>
      <c r="BA12" s="16"/>
      <c r="BB12" s="16"/>
      <c r="BC12" s="16"/>
      <c r="BD12" s="6">
        <f t="shared" si="7"/>
        <v>5</v>
      </c>
      <c r="BE12" s="16"/>
      <c r="BF12" s="16"/>
      <c r="BG12" s="16"/>
      <c r="BH12" s="16"/>
      <c r="BI12" s="6">
        <f t="shared" si="8"/>
        <v>5</v>
      </c>
      <c r="BJ12" s="16"/>
      <c r="BK12" s="16"/>
      <c r="BL12" s="16"/>
      <c r="BM12" s="16"/>
      <c r="BN12" s="6">
        <f t="shared" si="9"/>
        <v>5</v>
      </c>
      <c r="BO12" s="16"/>
      <c r="BP12" s="16"/>
      <c r="BQ12" s="16"/>
      <c r="BR12" s="16"/>
      <c r="BS12" s="6">
        <f t="shared" si="10"/>
        <v>5</v>
      </c>
    </row>
    <row r="13" spans="1:71" x14ac:dyDescent="0.25">
      <c r="A13" s="4"/>
      <c r="B13" s="4"/>
      <c r="C13" s="4"/>
      <c r="D13" s="4"/>
      <c r="E13" s="4"/>
      <c r="F13" s="4"/>
      <c r="G13" s="4"/>
      <c r="H13" s="169"/>
      <c r="I13" s="169"/>
      <c r="J13" s="169"/>
      <c r="K13" s="6"/>
      <c r="L13" s="6"/>
      <c r="M13" s="4">
        <f>SUM(M4:M11)</f>
        <v>2</v>
      </c>
      <c r="N13" s="4">
        <f>SUM(N4:N11)</f>
        <v>4</v>
      </c>
      <c r="O13" s="4">
        <f>SUM(O4:O11)</f>
        <v>2</v>
      </c>
      <c r="P13" s="169">
        <f t="shared" ref="P13:AU13" si="14">SUM(P3:P12)</f>
        <v>282</v>
      </c>
      <c r="Q13" s="169">
        <f t="shared" si="14"/>
        <v>1</v>
      </c>
      <c r="R13" s="169">
        <f t="shared" si="14"/>
        <v>0</v>
      </c>
      <c r="S13" s="169">
        <f t="shared" si="14"/>
        <v>0</v>
      </c>
      <c r="T13" s="169">
        <f t="shared" si="14"/>
        <v>0</v>
      </c>
      <c r="U13" s="169">
        <f t="shared" si="14"/>
        <v>283</v>
      </c>
      <c r="V13" s="169">
        <f t="shared" si="14"/>
        <v>0</v>
      </c>
      <c r="W13" s="169">
        <f t="shared" si="14"/>
        <v>0</v>
      </c>
      <c r="X13" s="169">
        <f t="shared" si="14"/>
        <v>0</v>
      </c>
      <c r="Y13" s="169">
        <f t="shared" si="14"/>
        <v>0</v>
      </c>
      <c r="Z13" s="169">
        <f t="shared" si="14"/>
        <v>283</v>
      </c>
      <c r="AA13" s="169">
        <f t="shared" si="14"/>
        <v>0</v>
      </c>
      <c r="AB13" s="169">
        <f t="shared" si="14"/>
        <v>0</v>
      </c>
      <c r="AC13" s="169">
        <f t="shared" si="14"/>
        <v>0</v>
      </c>
      <c r="AD13" s="169">
        <f t="shared" si="14"/>
        <v>0</v>
      </c>
      <c r="AE13" s="169">
        <f t="shared" si="14"/>
        <v>283</v>
      </c>
      <c r="AF13" s="169">
        <f t="shared" si="14"/>
        <v>0</v>
      </c>
      <c r="AG13" s="169">
        <f t="shared" si="14"/>
        <v>0</v>
      </c>
      <c r="AH13" s="169">
        <f t="shared" si="14"/>
        <v>0</v>
      </c>
      <c r="AI13" s="169">
        <f t="shared" si="14"/>
        <v>0</v>
      </c>
      <c r="AJ13" s="169">
        <f t="shared" si="14"/>
        <v>283</v>
      </c>
      <c r="AK13" s="169">
        <f t="shared" si="14"/>
        <v>0</v>
      </c>
      <c r="AL13" s="169">
        <f t="shared" si="14"/>
        <v>0</v>
      </c>
      <c r="AM13" s="169">
        <f t="shared" si="14"/>
        <v>0</v>
      </c>
      <c r="AN13" s="169">
        <f t="shared" si="14"/>
        <v>0</v>
      </c>
      <c r="AO13" s="169">
        <f t="shared" si="14"/>
        <v>283</v>
      </c>
      <c r="AP13" s="169">
        <f t="shared" si="14"/>
        <v>0</v>
      </c>
      <c r="AQ13" s="169">
        <f t="shared" si="14"/>
        <v>0</v>
      </c>
      <c r="AR13" s="169">
        <f t="shared" si="14"/>
        <v>0</v>
      </c>
      <c r="AS13" s="169">
        <f t="shared" si="14"/>
        <v>0</v>
      </c>
      <c r="AT13" s="169">
        <f t="shared" si="14"/>
        <v>283</v>
      </c>
      <c r="AU13" s="169">
        <f t="shared" si="14"/>
        <v>0</v>
      </c>
      <c r="AV13" s="169">
        <f t="shared" ref="AV13:BS13" si="15">SUM(AV3:AV12)</f>
        <v>0</v>
      </c>
      <c r="AW13" s="169">
        <f t="shared" si="15"/>
        <v>0</v>
      </c>
      <c r="AX13" s="169">
        <f t="shared" si="15"/>
        <v>0</v>
      </c>
      <c r="AY13" s="169">
        <f t="shared" si="15"/>
        <v>283</v>
      </c>
      <c r="AZ13" s="169">
        <f t="shared" si="15"/>
        <v>0</v>
      </c>
      <c r="BA13" s="169">
        <f t="shared" si="15"/>
        <v>0</v>
      </c>
      <c r="BB13" s="169">
        <f t="shared" si="15"/>
        <v>0</v>
      </c>
      <c r="BC13" s="169">
        <f t="shared" si="15"/>
        <v>0</v>
      </c>
      <c r="BD13" s="169">
        <f t="shared" si="15"/>
        <v>283</v>
      </c>
      <c r="BE13" s="169">
        <f t="shared" si="15"/>
        <v>0</v>
      </c>
      <c r="BF13" s="169">
        <f t="shared" si="15"/>
        <v>0</v>
      </c>
      <c r="BG13" s="169">
        <f t="shared" si="15"/>
        <v>0</v>
      </c>
      <c r="BH13" s="169">
        <f t="shared" si="15"/>
        <v>0</v>
      </c>
      <c r="BI13" s="169">
        <f t="shared" si="15"/>
        <v>283</v>
      </c>
      <c r="BJ13" s="169">
        <f t="shared" si="15"/>
        <v>0</v>
      </c>
      <c r="BK13" s="169">
        <f t="shared" si="15"/>
        <v>0</v>
      </c>
      <c r="BL13" s="169">
        <f t="shared" si="15"/>
        <v>0</v>
      </c>
      <c r="BM13" s="169">
        <f t="shared" si="15"/>
        <v>0</v>
      </c>
      <c r="BN13" s="169">
        <f t="shared" si="15"/>
        <v>283</v>
      </c>
      <c r="BO13" s="169">
        <f t="shared" si="15"/>
        <v>0</v>
      </c>
      <c r="BP13" s="169">
        <f t="shared" si="15"/>
        <v>0</v>
      </c>
      <c r="BQ13" s="169">
        <f t="shared" si="15"/>
        <v>0</v>
      </c>
      <c r="BR13" s="169">
        <f t="shared" si="15"/>
        <v>0</v>
      </c>
      <c r="BS13" s="169">
        <f t="shared" si="15"/>
        <v>283</v>
      </c>
    </row>
    <row r="14" spans="1:71" x14ac:dyDescent="0.25">
      <c r="A14" s="4"/>
      <c r="B14" s="4" t="s">
        <v>299</v>
      </c>
      <c r="C14" s="4">
        <f>COUNT(C4:C12)</f>
        <v>9</v>
      </c>
      <c r="D14" s="4"/>
      <c r="E14" s="4">
        <f>SUM(E3:E12)</f>
        <v>406</v>
      </c>
      <c r="F14" s="4">
        <f>SUM(F3:F12)</f>
        <v>415</v>
      </c>
      <c r="G14" s="7">
        <f>$BS13/F14</f>
        <v>0.68192771084337345</v>
      </c>
      <c r="H14" s="169">
        <f t="shared" ref="H14:I14" si="16">SUM(H3:H12)</f>
        <v>274</v>
      </c>
      <c r="I14" s="169">
        <f t="shared" si="16"/>
        <v>275</v>
      </c>
      <c r="J14" s="169">
        <f>SUM(J3:J12)</f>
        <v>1</v>
      </c>
      <c r="K14" s="6"/>
      <c r="L14" s="6"/>
      <c r="M14" s="4"/>
      <c r="N14" s="4"/>
      <c r="O14" s="4"/>
      <c r="P14" s="7">
        <f>P13/F14</f>
        <v>0.67951807228915662</v>
      </c>
      <c r="Q14" s="4"/>
      <c r="R14" s="4">
        <f>M13+R13</f>
        <v>2</v>
      </c>
      <c r="S14" s="4">
        <f>N13+S13</f>
        <v>4</v>
      </c>
      <c r="T14" s="4">
        <f>O13+T13</f>
        <v>2</v>
      </c>
      <c r="U14" s="7">
        <f>U13/F14</f>
        <v>0.68192771084337345</v>
      </c>
      <c r="V14" s="4"/>
      <c r="W14" s="4">
        <f>R14+W13</f>
        <v>2</v>
      </c>
      <c r="X14" s="4">
        <f>S14+X13</f>
        <v>4</v>
      </c>
      <c r="Y14" s="4">
        <f>T14+Y13</f>
        <v>2</v>
      </c>
      <c r="Z14" s="7">
        <f>Z13/F14</f>
        <v>0.68192771084337345</v>
      </c>
      <c r="AA14" s="4"/>
      <c r="AB14" s="4">
        <f>W14+AB13</f>
        <v>2</v>
      </c>
      <c r="AC14" s="4">
        <f>X14+AC13</f>
        <v>4</v>
      </c>
      <c r="AD14" s="4">
        <f>Y14+AD13</f>
        <v>2</v>
      </c>
      <c r="AE14" s="7">
        <f>AE13/F14</f>
        <v>0.68192771084337345</v>
      </c>
      <c r="AF14" s="4"/>
      <c r="AG14" s="4">
        <f>AB14+AG13</f>
        <v>2</v>
      </c>
      <c r="AH14" s="4">
        <f>AC14+AH13</f>
        <v>4</v>
      </c>
      <c r="AI14" s="4">
        <f>AD14+AI13</f>
        <v>2</v>
      </c>
      <c r="AJ14" s="7">
        <f>AJ13/F14</f>
        <v>0.68192771084337345</v>
      </c>
      <c r="AK14" s="4"/>
      <c r="AL14" s="4">
        <f>AG14+AL13</f>
        <v>2</v>
      </c>
      <c r="AM14" s="4">
        <f>AH14+AM13</f>
        <v>4</v>
      </c>
      <c r="AN14" s="4">
        <f>AI14+AN13</f>
        <v>2</v>
      </c>
      <c r="AO14" s="7">
        <f>AO13/F14</f>
        <v>0.68192771084337345</v>
      </c>
      <c r="AP14" s="4"/>
      <c r="AQ14" s="4">
        <f>AL14+AQ13</f>
        <v>2</v>
      </c>
      <c r="AR14" s="4">
        <f>AM14+AR13</f>
        <v>4</v>
      </c>
      <c r="AS14" s="4">
        <f>AN14+AS13</f>
        <v>2</v>
      </c>
      <c r="AT14" s="7">
        <f>AT13/F14</f>
        <v>0.68192771084337345</v>
      </c>
      <c r="AU14" s="4"/>
      <c r="AV14" s="4">
        <f>AQ14+AV13</f>
        <v>2</v>
      </c>
      <c r="AW14" s="4">
        <f>AR14+AW13</f>
        <v>4</v>
      </c>
      <c r="AX14" s="4">
        <f>AS14+AX13</f>
        <v>2</v>
      </c>
      <c r="AY14" s="7">
        <f>AY13/F14</f>
        <v>0.68192771084337345</v>
      </c>
      <c r="AZ14" s="4"/>
      <c r="BA14" s="4">
        <f>AV14+BA13</f>
        <v>2</v>
      </c>
      <c r="BB14" s="4">
        <f>AW14+BB13</f>
        <v>4</v>
      </c>
      <c r="BC14" s="4">
        <f>AX14+BC13</f>
        <v>2</v>
      </c>
      <c r="BD14" s="7">
        <f>BD13/F14</f>
        <v>0.68192771084337345</v>
      </c>
      <c r="BE14" s="4"/>
      <c r="BF14" s="4">
        <f>BA14+BF13</f>
        <v>2</v>
      </c>
      <c r="BG14" s="4">
        <f>BB14+BG13</f>
        <v>4</v>
      </c>
      <c r="BH14" s="4">
        <f>BC14+BH13</f>
        <v>2</v>
      </c>
      <c r="BI14" s="7">
        <f>BI13/F14</f>
        <v>0.68192771084337345</v>
      </c>
      <c r="BJ14" s="4"/>
      <c r="BK14" s="4">
        <f>BF14+BK13</f>
        <v>2</v>
      </c>
      <c r="BL14" s="4">
        <f>BG14+BL13</f>
        <v>4</v>
      </c>
      <c r="BM14" s="4">
        <f>BH14+BM13</f>
        <v>2</v>
      </c>
      <c r="BN14" s="7">
        <f>BN13/F14</f>
        <v>0.68192771084337345</v>
      </c>
      <c r="BO14" s="4"/>
      <c r="BP14" s="4">
        <f>BK14+BP13</f>
        <v>2</v>
      </c>
      <c r="BQ14" s="4">
        <f>BL14+BQ13</f>
        <v>4</v>
      </c>
      <c r="BR14" s="4">
        <f>BM14+BR13</f>
        <v>2</v>
      </c>
      <c r="BS14" s="7">
        <f>BS13/F14</f>
        <v>0.68192771084337345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0"/>
  <sheetViews>
    <sheetView zoomScale="150" workbookViewId="0">
      <pane xSplit="12" ySplit="2" topLeftCell="V1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X23" sqref="X23"/>
    </sheetView>
  </sheetViews>
  <sheetFormatPr defaultColWidth="8.85546875" defaultRowHeight="15" x14ac:dyDescent="0.25"/>
  <cols>
    <col min="1" max="1" width="14.85546875" bestFit="1" customWidth="1"/>
    <col min="2" max="2" width="13" bestFit="1" customWidth="1"/>
    <col min="3" max="3" width="4.42578125" customWidth="1"/>
    <col min="4" max="4" width="8.7109375" hidden="1" customWidth="1"/>
    <col min="5" max="5" width="5.42578125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28515625" style="39" bestFit="1" customWidth="1"/>
    <col min="13" max="15" width="3" customWidth="1"/>
    <col min="16" max="16" width="8.28515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7" t="s">
        <v>424</v>
      </c>
      <c r="N1" s="198"/>
      <c r="O1" s="198"/>
      <c r="P1" s="199"/>
      <c r="Q1" s="197" t="s">
        <v>157</v>
      </c>
      <c r="R1" s="198"/>
      <c r="S1" s="198"/>
      <c r="T1" s="198"/>
      <c r="U1" s="199"/>
      <c r="V1" s="197" t="s">
        <v>361</v>
      </c>
      <c r="W1" s="198"/>
      <c r="X1" s="198"/>
      <c r="Y1" s="198"/>
      <c r="Z1" s="199"/>
      <c r="AA1" s="197" t="s">
        <v>176</v>
      </c>
      <c r="AB1" s="198"/>
      <c r="AC1" s="198"/>
      <c r="AD1" s="198"/>
      <c r="AE1" s="199"/>
      <c r="AF1" s="197" t="s">
        <v>177</v>
      </c>
      <c r="AG1" s="198"/>
      <c r="AH1" s="198"/>
      <c r="AI1" s="198"/>
      <c r="AJ1" s="199"/>
      <c r="AK1" s="197" t="s">
        <v>94</v>
      </c>
      <c r="AL1" s="198"/>
      <c r="AM1" s="198"/>
      <c r="AN1" s="198"/>
      <c r="AO1" s="199"/>
      <c r="AP1" s="197" t="s">
        <v>95</v>
      </c>
      <c r="AQ1" s="198"/>
      <c r="AR1" s="198"/>
      <c r="AS1" s="198"/>
      <c r="AT1" s="199"/>
      <c r="AU1" s="197" t="s">
        <v>65</v>
      </c>
      <c r="AV1" s="198"/>
      <c r="AW1" s="198"/>
      <c r="AX1" s="198"/>
      <c r="AY1" s="199"/>
      <c r="AZ1" s="197" t="s">
        <v>66</v>
      </c>
      <c r="BA1" s="198"/>
      <c r="BB1" s="198"/>
      <c r="BC1" s="198"/>
      <c r="BD1" s="199"/>
      <c r="BE1" s="197" t="s">
        <v>58</v>
      </c>
      <c r="BF1" s="198"/>
      <c r="BG1" s="198"/>
      <c r="BH1" s="198"/>
      <c r="BI1" s="199"/>
      <c r="BJ1" s="197" t="s">
        <v>278</v>
      </c>
      <c r="BK1" s="198"/>
      <c r="BL1" s="198"/>
      <c r="BM1" s="198"/>
      <c r="BN1" s="199"/>
      <c r="BO1" s="197" t="s">
        <v>396</v>
      </c>
      <c r="BP1" s="198"/>
      <c r="BQ1" s="198"/>
      <c r="BR1" s="198"/>
      <c r="BS1" s="199"/>
    </row>
    <row r="2" spans="1:71" s="29" customFormat="1" ht="30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x14ac:dyDescent="0.25">
      <c r="A3" s="8" t="s">
        <v>163</v>
      </c>
      <c r="B3" s="9" t="s">
        <v>142</v>
      </c>
      <c r="C3" s="9"/>
      <c r="D3" s="9"/>
      <c r="E3" s="57">
        <v>67</v>
      </c>
      <c r="F3" s="9">
        <f>IF(B3="MAL",E3,IF(E3&gt;=11,E3+variables!$B$1,11))</f>
        <v>67</v>
      </c>
      <c r="G3" s="10">
        <f>BS3/F3</f>
        <v>1</v>
      </c>
      <c r="H3" s="159">
        <v>67</v>
      </c>
      <c r="I3" s="159">
        <f>+H3+J3</f>
        <v>67</v>
      </c>
      <c r="J3" s="163"/>
      <c r="K3" s="23">
        <v>2017</v>
      </c>
      <c r="L3" s="23">
        <v>2017</v>
      </c>
      <c r="M3" s="14"/>
      <c r="N3" s="14"/>
      <c r="O3" s="14"/>
      <c r="P3" s="159">
        <f>+H3</f>
        <v>67</v>
      </c>
      <c r="Q3" s="14"/>
      <c r="R3" s="14"/>
      <c r="S3" s="14"/>
      <c r="T3" s="14"/>
      <c r="U3" s="6">
        <f t="shared" ref="U3:U11" si="0">SUM(P3:T3)</f>
        <v>67</v>
      </c>
      <c r="V3" s="14"/>
      <c r="W3" s="14"/>
      <c r="X3" s="14"/>
      <c r="Y3" s="14"/>
      <c r="Z3" s="6">
        <f t="shared" ref="Z3:Z11" si="1">SUM(U3:Y3)</f>
        <v>67</v>
      </c>
      <c r="AA3" s="14"/>
      <c r="AB3" s="14"/>
      <c r="AC3" s="14"/>
      <c r="AD3" s="14"/>
      <c r="AE3" s="6">
        <f t="shared" ref="AE3:AE11" si="2">SUM(Z3:AD3)</f>
        <v>67</v>
      </c>
      <c r="AF3" s="14"/>
      <c r="AG3" s="14"/>
      <c r="AH3" s="14"/>
      <c r="AI3" s="14"/>
      <c r="AJ3" s="6">
        <f t="shared" ref="AJ3:AJ11" si="3">SUM(AE3:AI3)</f>
        <v>67</v>
      </c>
      <c r="AK3" s="14"/>
      <c r="AL3" s="14"/>
      <c r="AM3" s="14"/>
      <c r="AN3" s="14"/>
      <c r="AO3" s="6">
        <f t="shared" ref="AO3:AO11" si="4">SUM(AJ3:AN3)</f>
        <v>67</v>
      </c>
      <c r="AP3" s="14"/>
      <c r="AQ3" s="14"/>
      <c r="AR3" s="14"/>
      <c r="AS3" s="14"/>
      <c r="AT3" s="6">
        <f t="shared" ref="AT3:AT11" si="5">SUM(AO3:AS3)</f>
        <v>67</v>
      </c>
      <c r="AU3" s="14"/>
      <c r="AV3" s="14"/>
      <c r="AW3" s="14"/>
      <c r="AX3" s="14"/>
      <c r="AY3" s="6">
        <f t="shared" ref="AY3:AY11" si="6">SUM(AT3:AX3)</f>
        <v>67</v>
      </c>
      <c r="AZ3" s="14"/>
      <c r="BA3" s="14"/>
      <c r="BB3" s="14"/>
      <c r="BC3" s="14"/>
      <c r="BD3" s="6">
        <f t="shared" ref="BD3:BD11" si="7">SUM(AY3:BC3)</f>
        <v>67</v>
      </c>
      <c r="BE3" s="14"/>
      <c r="BF3" s="14"/>
      <c r="BG3" s="14"/>
      <c r="BH3" s="14"/>
      <c r="BI3" s="6">
        <f t="shared" ref="BI3:BI11" si="8">SUM(BD3:BH3)</f>
        <v>67</v>
      </c>
      <c r="BJ3" s="14"/>
      <c r="BK3" s="14"/>
      <c r="BL3" s="14"/>
      <c r="BM3" s="14"/>
      <c r="BN3" s="6">
        <f t="shared" ref="BN3:BN11" si="9">SUM(BI3:BM3)</f>
        <v>67</v>
      </c>
      <c r="BO3" s="14"/>
      <c r="BP3" s="14"/>
      <c r="BQ3" s="14"/>
      <c r="BR3" s="14"/>
      <c r="BS3" s="6">
        <f t="shared" ref="BS3:BS11" si="10">SUM(BN3:BR3)</f>
        <v>67</v>
      </c>
    </row>
    <row r="4" spans="1:71" s="39" customFormat="1" x14ac:dyDescent="0.25">
      <c r="A4" s="6"/>
      <c r="B4" s="49" t="s">
        <v>190</v>
      </c>
      <c r="C4" s="50">
        <v>2</v>
      </c>
      <c r="D4" s="50">
        <v>379</v>
      </c>
      <c r="E4" s="51">
        <v>22</v>
      </c>
      <c r="F4" s="6">
        <f>IF(B4="MAL",E4,IF(E4&gt;=11,E4+variables!$B$1,11))</f>
        <v>23</v>
      </c>
      <c r="G4" s="76">
        <f t="shared" ref="G4:G11" si="11">$BS4/F4</f>
        <v>0.34782608695652173</v>
      </c>
      <c r="H4" s="156">
        <v>8</v>
      </c>
      <c r="I4" s="159">
        <f t="shared" ref="I4:I11" si="12">+H4+J4</f>
        <v>8</v>
      </c>
      <c r="J4" s="164"/>
      <c r="K4" s="23">
        <v>2017</v>
      </c>
      <c r="L4" s="23">
        <v>2017</v>
      </c>
      <c r="M4" s="16"/>
      <c r="N4" s="16"/>
      <c r="O4" s="16"/>
      <c r="P4" s="149">
        <f>SUM(M4:O4)+H4</f>
        <v>8</v>
      </c>
      <c r="Q4" s="16"/>
      <c r="R4" s="16"/>
      <c r="S4" s="16"/>
      <c r="T4" s="16"/>
      <c r="U4" s="6">
        <f t="shared" si="0"/>
        <v>8</v>
      </c>
      <c r="V4" s="16"/>
      <c r="W4" s="16"/>
      <c r="X4" s="16"/>
      <c r="Y4" s="16"/>
      <c r="Z4" s="6">
        <f t="shared" si="1"/>
        <v>8</v>
      </c>
      <c r="AA4" s="16"/>
      <c r="AB4" s="16"/>
      <c r="AC4" s="16"/>
      <c r="AD4" s="16"/>
      <c r="AE4" s="6">
        <f t="shared" si="2"/>
        <v>8</v>
      </c>
      <c r="AF4" s="16"/>
      <c r="AG4" s="16"/>
      <c r="AH4" s="16"/>
      <c r="AI4" s="16"/>
      <c r="AJ4" s="6">
        <f t="shared" si="3"/>
        <v>8</v>
      </c>
      <c r="AK4" s="16"/>
      <c r="AL4" s="16"/>
      <c r="AM4" s="16"/>
      <c r="AN4" s="16"/>
      <c r="AO4" s="6">
        <f t="shared" si="4"/>
        <v>8</v>
      </c>
      <c r="AP4" s="16"/>
      <c r="AQ4" s="16"/>
      <c r="AR4" s="16"/>
      <c r="AS4" s="16"/>
      <c r="AT4" s="6">
        <f t="shared" si="5"/>
        <v>8</v>
      </c>
      <c r="AU4" s="16"/>
      <c r="AV4" s="16"/>
      <c r="AW4" s="16"/>
      <c r="AX4" s="16"/>
      <c r="AY4" s="6">
        <f t="shared" si="6"/>
        <v>8</v>
      </c>
      <c r="AZ4" s="16"/>
      <c r="BA4" s="16"/>
      <c r="BB4" s="16"/>
      <c r="BC4" s="16"/>
      <c r="BD4" s="6">
        <f t="shared" si="7"/>
        <v>8</v>
      </c>
      <c r="BE4" s="16"/>
      <c r="BF4" s="16"/>
      <c r="BG4" s="16"/>
      <c r="BH4" s="16"/>
      <c r="BI4" s="6">
        <f t="shared" si="8"/>
        <v>8</v>
      </c>
      <c r="BJ4" s="16"/>
      <c r="BK4" s="16"/>
      <c r="BL4" s="16"/>
      <c r="BM4" s="16"/>
      <c r="BN4" s="6">
        <f t="shared" si="9"/>
        <v>8</v>
      </c>
      <c r="BO4" s="16"/>
      <c r="BP4" s="16"/>
      <c r="BQ4" s="16"/>
      <c r="BR4" s="16"/>
      <c r="BS4" s="6">
        <f t="shared" si="10"/>
        <v>8</v>
      </c>
    </row>
    <row r="5" spans="1:71" s="39" customFormat="1" x14ac:dyDescent="0.25">
      <c r="A5" s="6"/>
      <c r="B5" s="49" t="s">
        <v>191</v>
      </c>
      <c r="C5" s="50">
        <v>3</v>
      </c>
      <c r="D5" s="50">
        <v>2224</v>
      </c>
      <c r="E5" s="51">
        <v>19</v>
      </c>
      <c r="F5" s="6">
        <f>IF(B5="MAL",E5,IF(E5&gt;=11,E5+variables!$B$1,11))</f>
        <v>20</v>
      </c>
      <c r="G5" s="76">
        <f t="shared" si="11"/>
        <v>0.6</v>
      </c>
      <c r="H5" s="156">
        <v>9</v>
      </c>
      <c r="I5" s="159">
        <f t="shared" si="12"/>
        <v>9</v>
      </c>
      <c r="J5" s="164"/>
      <c r="K5" s="23">
        <v>2017</v>
      </c>
      <c r="L5" s="23">
        <v>2017</v>
      </c>
      <c r="M5" s="16">
        <v>3</v>
      </c>
      <c r="N5" s="16"/>
      <c r="O5" s="16"/>
      <c r="P5" s="149">
        <f t="shared" ref="P5:P11" si="13">SUM(M5:O5)+H5</f>
        <v>12</v>
      </c>
      <c r="Q5" s="16"/>
      <c r="R5" s="16"/>
      <c r="S5" s="16"/>
      <c r="T5" s="16"/>
      <c r="U5" s="6">
        <f t="shared" si="0"/>
        <v>12</v>
      </c>
      <c r="V5" s="16"/>
      <c r="W5" s="16"/>
      <c r="X5" s="16"/>
      <c r="Y5" s="16"/>
      <c r="Z5" s="6">
        <f t="shared" si="1"/>
        <v>12</v>
      </c>
      <c r="AA5" s="16"/>
      <c r="AB5" s="16"/>
      <c r="AC5" s="16"/>
      <c r="AD5" s="16"/>
      <c r="AE5" s="6">
        <f t="shared" si="2"/>
        <v>12</v>
      </c>
      <c r="AF5" s="16"/>
      <c r="AG5" s="16"/>
      <c r="AH5" s="16"/>
      <c r="AI5" s="16"/>
      <c r="AJ5" s="6">
        <f t="shared" si="3"/>
        <v>12</v>
      </c>
      <c r="AK5" s="16"/>
      <c r="AL5" s="16"/>
      <c r="AM5" s="16"/>
      <c r="AN5" s="16"/>
      <c r="AO5" s="6">
        <f t="shared" si="4"/>
        <v>12</v>
      </c>
      <c r="AP5" s="16"/>
      <c r="AQ5" s="16"/>
      <c r="AR5" s="16"/>
      <c r="AS5" s="16"/>
      <c r="AT5" s="6">
        <f t="shared" si="5"/>
        <v>12</v>
      </c>
      <c r="AU5" s="16"/>
      <c r="AV5" s="16"/>
      <c r="AW5" s="16"/>
      <c r="AX5" s="16"/>
      <c r="AY5" s="6">
        <f t="shared" si="6"/>
        <v>12</v>
      </c>
      <c r="AZ5" s="16"/>
      <c r="BA5" s="16"/>
      <c r="BB5" s="16"/>
      <c r="BC5" s="16"/>
      <c r="BD5" s="6">
        <f t="shared" si="7"/>
        <v>12</v>
      </c>
      <c r="BE5" s="16"/>
      <c r="BF5" s="16"/>
      <c r="BG5" s="16"/>
      <c r="BH5" s="16"/>
      <c r="BI5" s="6">
        <f t="shared" si="8"/>
        <v>12</v>
      </c>
      <c r="BJ5" s="16"/>
      <c r="BK5" s="16"/>
      <c r="BL5" s="16"/>
      <c r="BM5" s="16"/>
      <c r="BN5" s="6">
        <f t="shared" si="9"/>
        <v>12</v>
      </c>
      <c r="BO5" s="16"/>
      <c r="BP5" s="16"/>
      <c r="BQ5" s="16"/>
      <c r="BR5" s="16"/>
      <c r="BS5" s="6">
        <f t="shared" si="10"/>
        <v>12</v>
      </c>
    </row>
    <row r="6" spans="1:71" s="39" customFormat="1" x14ac:dyDescent="0.25">
      <c r="A6" s="6"/>
      <c r="B6" s="49" t="s">
        <v>192</v>
      </c>
      <c r="C6" s="50">
        <v>4</v>
      </c>
      <c r="D6" s="50">
        <v>2329</v>
      </c>
      <c r="E6" s="51">
        <v>23</v>
      </c>
      <c r="F6" s="6">
        <f>IF(B6="MAL",E6,IF(E6&gt;=11,E6+variables!$B$1,11))</f>
        <v>24</v>
      </c>
      <c r="G6" s="76">
        <f t="shared" si="11"/>
        <v>0.70833333333333337</v>
      </c>
      <c r="H6" s="156">
        <v>17</v>
      </c>
      <c r="I6" s="159">
        <f t="shared" si="12"/>
        <v>17</v>
      </c>
      <c r="J6" s="164"/>
      <c r="K6" s="23">
        <v>2017</v>
      </c>
      <c r="L6" s="23">
        <v>2017</v>
      </c>
      <c r="M6" s="16"/>
      <c r="N6" s="16"/>
      <c r="O6" s="16"/>
      <c r="P6" s="149">
        <f t="shared" si="13"/>
        <v>17</v>
      </c>
      <c r="Q6" s="16"/>
      <c r="R6" s="16"/>
      <c r="S6" s="16"/>
      <c r="T6" s="16"/>
      <c r="U6" s="6">
        <f t="shared" si="0"/>
        <v>17</v>
      </c>
      <c r="V6" s="16"/>
      <c r="W6" s="16"/>
      <c r="X6" s="16"/>
      <c r="Y6" s="16"/>
      <c r="Z6" s="6">
        <f t="shared" si="1"/>
        <v>17</v>
      </c>
      <c r="AA6" s="16"/>
      <c r="AB6" s="16"/>
      <c r="AC6" s="16"/>
      <c r="AD6" s="16"/>
      <c r="AE6" s="6">
        <f t="shared" si="2"/>
        <v>17</v>
      </c>
      <c r="AF6" s="16"/>
      <c r="AG6" s="16"/>
      <c r="AH6" s="16"/>
      <c r="AI6" s="16"/>
      <c r="AJ6" s="6">
        <f t="shared" si="3"/>
        <v>17</v>
      </c>
      <c r="AK6" s="16"/>
      <c r="AL6" s="16"/>
      <c r="AM6" s="16"/>
      <c r="AN6" s="16"/>
      <c r="AO6" s="6">
        <f t="shared" si="4"/>
        <v>17</v>
      </c>
      <c r="AP6" s="16"/>
      <c r="AQ6" s="16"/>
      <c r="AR6" s="16"/>
      <c r="AS6" s="16"/>
      <c r="AT6" s="6">
        <f t="shared" si="5"/>
        <v>17</v>
      </c>
      <c r="AU6" s="16"/>
      <c r="AV6" s="16"/>
      <c r="AW6" s="16"/>
      <c r="AX6" s="16"/>
      <c r="AY6" s="6">
        <f t="shared" si="6"/>
        <v>17</v>
      </c>
      <c r="AZ6" s="16"/>
      <c r="BA6" s="16"/>
      <c r="BB6" s="16"/>
      <c r="BC6" s="16"/>
      <c r="BD6" s="6">
        <f t="shared" si="7"/>
        <v>17</v>
      </c>
      <c r="BE6" s="16"/>
      <c r="BF6" s="16"/>
      <c r="BG6" s="16"/>
      <c r="BH6" s="16"/>
      <c r="BI6" s="6">
        <f t="shared" si="8"/>
        <v>17</v>
      </c>
      <c r="BJ6" s="16"/>
      <c r="BK6" s="16"/>
      <c r="BL6" s="16"/>
      <c r="BM6" s="16"/>
      <c r="BN6" s="6">
        <f t="shared" si="9"/>
        <v>17</v>
      </c>
      <c r="BO6" s="16"/>
      <c r="BP6" s="16"/>
      <c r="BQ6" s="16"/>
      <c r="BR6" s="16"/>
      <c r="BS6" s="6">
        <f t="shared" si="10"/>
        <v>17</v>
      </c>
    </row>
    <row r="7" spans="1:71" s="39" customFormat="1" x14ac:dyDescent="0.25">
      <c r="A7" s="6"/>
      <c r="B7" s="49" t="s">
        <v>135</v>
      </c>
      <c r="C7" s="50">
        <v>6</v>
      </c>
      <c r="D7" s="50">
        <v>7824</v>
      </c>
      <c r="E7" s="51">
        <v>17</v>
      </c>
      <c r="F7" s="6">
        <f>IF(B7="MAL",E7,IF(E7&gt;=11,E7+variables!$B$1,11))</f>
        <v>18</v>
      </c>
      <c r="G7" s="76">
        <f t="shared" si="11"/>
        <v>0.94444444444444442</v>
      </c>
      <c r="H7" s="156">
        <v>6</v>
      </c>
      <c r="I7" s="159">
        <f t="shared" si="12"/>
        <v>6</v>
      </c>
      <c r="J7" s="164"/>
      <c r="K7" s="23">
        <v>2017</v>
      </c>
      <c r="L7" s="23">
        <v>2017</v>
      </c>
      <c r="M7" s="16"/>
      <c r="N7" s="16"/>
      <c r="O7" s="16"/>
      <c r="P7" s="149">
        <f t="shared" si="13"/>
        <v>6</v>
      </c>
      <c r="Q7" s="16"/>
      <c r="R7" s="16"/>
      <c r="S7" s="16">
        <v>11</v>
      </c>
      <c r="T7" s="16"/>
      <c r="U7" s="6">
        <f>SUM(P7:T7)</f>
        <v>17</v>
      </c>
      <c r="V7" s="16"/>
      <c r="W7" s="16"/>
      <c r="X7" s="16"/>
      <c r="Y7" s="16"/>
      <c r="Z7" s="6">
        <f>SUM(U7:Y7)</f>
        <v>17</v>
      </c>
      <c r="AA7" s="16"/>
      <c r="AB7" s="16"/>
      <c r="AC7" s="16"/>
      <c r="AD7" s="16"/>
      <c r="AE7" s="6">
        <f>SUM(Z7:AD7)</f>
        <v>17</v>
      </c>
      <c r="AF7" s="16"/>
      <c r="AG7" s="16"/>
      <c r="AH7" s="16"/>
      <c r="AI7" s="16"/>
      <c r="AJ7" s="6">
        <f>SUM(AE7:AI7)</f>
        <v>17</v>
      </c>
      <c r="AK7" s="16"/>
      <c r="AL7" s="16"/>
      <c r="AM7" s="16"/>
      <c r="AN7" s="16"/>
      <c r="AO7" s="6">
        <f>SUM(AJ7:AN7)</f>
        <v>17</v>
      </c>
      <c r="AP7" s="16"/>
      <c r="AQ7" s="16"/>
      <c r="AR7" s="16"/>
      <c r="AS7" s="16"/>
      <c r="AT7" s="6">
        <f>SUM(AO7:AS7)</f>
        <v>17</v>
      </c>
      <c r="AU7" s="16"/>
      <c r="AV7" s="16"/>
      <c r="AW7" s="16"/>
      <c r="AX7" s="16"/>
      <c r="AY7" s="6">
        <f>SUM(AT7:AX7)</f>
        <v>17</v>
      </c>
      <c r="AZ7" s="16"/>
      <c r="BA7" s="16"/>
      <c r="BB7" s="16"/>
      <c r="BC7" s="16"/>
      <c r="BD7" s="6">
        <f>SUM(AY7:BC7)</f>
        <v>17</v>
      </c>
      <c r="BE7" s="16"/>
      <c r="BF7" s="16"/>
      <c r="BG7" s="16"/>
      <c r="BH7" s="16"/>
      <c r="BI7" s="6">
        <f>SUM(BD7:BH7)</f>
        <v>17</v>
      </c>
      <c r="BJ7" s="16"/>
      <c r="BK7" s="16"/>
      <c r="BL7" s="16"/>
      <c r="BM7" s="16"/>
      <c r="BN7" s="6">
        <f>SUM(BI7:BM7)</f>
        <v>17</v>
      </c>
      <c r="BO7" s="16"/>
      <c r="BP7" s="16"/>
      <c r="BQ7" s="16"/>
      <c r="BR7" s="16"/>
      <c r="BS7" s="6">
        <f t="shared" si="10"/>
        <v>17</v>
      </c>
    </row>
    <row r="8" spans="1:71" s="39" customFormat="1" x14ac:dyDescent="0.25">
      <c r="A8" s="6"/>
      <c r="B8" s="49" t="s">
        <v>159</v>
      </c>
      <c r="C8" s="50">
        <v>9</v>
      </c>
      <c r="D8" s="50">
        <v>239</v>
      </c>
      <c r="E8" s="51">
        <v>57</v>
      </c>
      <c r="F8" s="6">
        <f>IF(B8="MAL",E8,IF(E8&gt;=11,E8+variables!$B$1,11))</f>
        <v>58</v>
      </c>
      <c r="G8" s="76">
        <f t="shared" si="11"/>
        <v>0.7931034482758621</v>
      </c>
      <c r="H8" s="156">
        <v>46</v>
      </c>
      <c r="I8" s="159">
        <f t="shared" si="12"/>
        <v>46</v>
      </c>
      <c r="J8" s="164"/>
      <c r="K8" s="23">
        <v>2017</v>
      </c>
      <c r="L8" s="23">
        <v>2017</v>
      </c>
      <c r="M8" s="16"/>
      <c r="N8" s="16"/>
      <c r="O8" s="16"/>
      <c r="P8" s="149">
        <f t="shared" si="13"/>
        <v>46</v>
      </c>
      <c r="Q8" s="16"/>
      <c r="R8" s="16"/>
      <c r="S8" s="16"/>
      <c r="T8" s="16"/>
      <c r="U8" s="6">
        <f t="shared" si="0"/>
        <v>46</v>
      </c>
      <c r="V8" s="16"/>
      <c r="W8" s="16"/>
      <c r="X8" s="16"/>
      <c r="Y8" s="16"/>
      <c r="Z8" s="6">
        <f t="shared" si="1"/>
        <v>46</v>
      </c>
      <c r="AA8" s="16"/>
      <c r="AB8" s="16"/>
      <c r="AC8" s="16"/>
      <c r="AD8" s="16"/>
      <c r="AE8" s="6">
        <f t="shared" si="2"/>
        <v>46</v>
      </c>
      <c r="AF8" s="16"/>
      <c r="AG8" s="16"/>
      <c r="AH8" s="16"/>
      <c r="AI8" s="16"/>
      <c r="AJ8" s="6">
        <f t="shared" si="3"/>
        <v>46</v>
      </c>
      <c r="AK8" s="16"/>
      <c r="AL8" s="16"/>
      <c r="AM8" s="16"/>
      <c r="AN8" s="16"/>
      <c r="AO8" s="6">
        <f t="shared" si="4"/>
        <v>46</v>
      </c>
      <c r="AP8" s="16"/>
      <c r="AQ8" s="16"/>
      <c r="AR8" s="16"/>
      <c r="AS8" s="16"/>
      <c r="AT8" s="6">
        <f t="shared" si="5"/>
        <v>46</v>
      </c>
      <c r="AU8" s="16"/>
      <c r="AV8" s="16"/>
      <c r="AW8" s="16"/>
      <c r="AX8" s="16"/>
      <c r="AY8" s="6">
        <f t="shared" si="6"/>
        <v>46</v>
      </c>
      <c r="AZ8" s="16"/>
      <c r="BA8" s="16"/>
      <c r="BB8" s="16"/>
      <c r="BC8" s="16"/>
      <c r="BD8" s="6">
        <f t="shared" si="7"/>
        <v>46</v>
      </c>
      <c r="BE8" s="16"/>
      <c r="BF8" s="16"/>
      <c r="BG8" s="16"/>
      <c r="BH8" s="16"/>
      <c r="BI8" s="6">
        <f t="shared" si="8"/>
        <v>46</v>
      </c>
      <c r="BJ8" s="16"/>
      <c r="BK8" s="16"/>
      <c r="BL8" s="16"/>
      <c r="BM8" s="16"/>
      <c r="BN8" s="6">
        <f t="shared" si="9"/>
        <v>46</v>
      </c>
      <c r="BO8" s="16"/>
      <c r="BP8" s="16"/>
      <c r="BQ8" s="16"/>
      <c r="BR8" s="16"/>
      <c r="BS8" s="6">
        <f t="shared" si="10"/>
        <v>46</v>
      </c>
    </row>
    <row r="9" spans="1:71" s="39" customFormat="1" x14ac:dyDescent="0.25">
      <c r="A9" s="6"/>
      <c r="B9" s="49" t="s">
        <v>211</v>
      </c>
      <c r="C9" s="50">
        <v>11</v>
      </c>
      <c r="D9" s="50">
        <v>1263</v>
      </c>
      <c r="E9" s="51">
        <v>46</v>
      </c>
      <c r="F9" s="6">
        <f>IF(B9="MAL",E9,IF(E9&gt;=11,E9+variables!$B$1,11))</f>
        <v>47</v>
      </c>
      <c r="G9" s="76">
        <f t="shared" si="11"/>
        <v>0.55319148936170215</v>
      </c>
      <c r="H9" s="156">
        <v>15</v>
      </c>
      <c r="I9" s="159">
        <f t="shared" si="12"/>
        <v>15</v>
      </c>
      <c r="J9" s="164"/>
      <c r="K9" s="23">
        <v>2017</v>
      </c>
      <c r="L9" s="23">
        <v>2017</v>
      </c>
      <c r="M9" s="16"/>
      <c r="N9" s="16"/>
      <c r="O9" s="16"/>
      <c r="P9" s="149">
        <f t="shared" si="13"/>
        <v>15</v>
      </c>
      <c r="Q9" s="16"/>
      <c r="R9" s="16">
        <v>1</v>
      </c>
      <c r="S9" s="16">
        <v>8</v>
      </c>
      <c r="T9" s="16">
        <v>2</v>
      </c>
      <c r="U9" s="6">
        <f t="shared" si="0"/>
        <v>26</v>
      </c>
      <c r="V9" s="16"/>
      <c r="W9" s="16"/>
      <c r="X9" s="16"/>
      <c r="Y9" s="16"/>
      <c r="Z9" s="6">
        <f t="shared" si="1"/>
        <v>26</v>
      </c>
      <c r="AA9" s="16"/>
      <c r="AB9" s="16"/>
      <c r="AC9" s="16"/>
      <c r="AD9" s="16"/>
      <c r="AE9" s="6">
        <f t="shared" si="2"/>
        <v>26</v>
      </c>
      <c r="AF9" s="16"/>
      <c r="AG9" s="16"/>
      <c r="AH9" s="16"/>
      <c r="AI9" s="16"/>
      <c r="AJ9" s="6">
        <f t="shared" si="3"/>
        <v>26</v>
      </c>
      <c r="AK9" s="16"/>
      <c r="AL9" s="16"/>
      <c r="AM9" s="16"/>
      <c r="AN9" s="16"/>
      <c r="AO9" s="6">
        <f t="shared" si="4"/>
        <v>26</v>
      </c>
      <c r="AP9" s="16"/>
      <c r="AQ9" s="16"/>
      <c r="AR9" s="16"/>
      <c r="AS9" s="16"/>
      <c r="AT9" s="6">
        <f t="shared" si="5"/>
        <v>26</v>
      </c>
      <c r="AU9" s="16"/>
      <c r="AV9" s="16"/>
      <c r="AW9" s="16"/>
      <c r="AX9" s="16"/>
      <c r="AY9" s="6">
        <f t="shared" si="6"/>
        <v>26</v>
      </c>
      <c r="AZ9" s="16"/>
      <c r="BA9" s="16"/>
      <c r="BB9" s="16"/>
      <c r="BC9" s="16"/>
      <c r="BD9" s="6">
        <f t="shared" si="7"/>
        <v>26</v>
      </c>
      <c r="BE9" s="16"/>
      <c r="BF9" s="16"/>
      <c r="BG9" s="16"/>
      <c r="BH9" s="16"/>
      <c r="BI9" s="6">
        <f t="shared" si="8"/>
        <v>26</v>
      </c>
      <c r="BJ9" s="16"/>
      <c r="BK9" s="16"/>
      <c r="BL9" s="16"/>
      <c r="BM9" s="16"/>
      <c r="BN9" s="6">
        <f t="shared" si="9"/>
        <v>26</v>
      </c>
      <c r="BO9" s="16"/>
      <c r="BP9" s="16"/>
      <c r="BQ9" s="16"/>
      <c r="BR9" s="16"/>
      <c r="BS9" s="6">
        <f t="shared" si="10"/>
        <v>26</v>
      </c>
    </row>
    <row r="10" spans="1:71" s="39" customFormat="1" x14ac:dyDescent="0.25">
      <c r="A10" s="6"/>
      <c r="B10" s="49" t="s">
        <v>289</v>
      </c>
      <c r="C10" s="50">
        <v>14</v>
      </c>
      <c r="D10" s="50">
        <v>318</v>
      </c>
      <c r="E10" s="51">
        <v>45</v>
      </c>
      <c r="F10" s="6">
        <f>IF(B10="MAL",E10,IF(E10&gt;=11,E10+variables!$B$1,11))</f>
        <v>46</v>
      </c>
      <c r="G10" s="76">
        <f t="shared" si="11"/>
        <v>0.5</v>
      </c>
      <c r="H10" s="156">
        <v>23</v>
      </c>
      <c r="I10" s="156">
        <f t="shared" si="12"/>
        <v>23</v>
      </c>
      <c r="J10" s="164"/>
      <c r="K10" s="23">
        <v>2017</v>
      </c>
      <c r="L10" s="23">
        <v>2017</v>
      </c>
      <c r="M10" s="16"/>
      <c r="N10" s="16"/>
      <c r="O10" s="16"/>
      <c r="P10" s="149">
        <f t="shared" si="13"/>
        <v>23</v>
      </c>
      <c r="Q10" s="16"/>
      <c r="R10" s="16"/>
      <c r="S10" s="16"/>
      <c r="T10" s="16"/>
      <c r="U10" s="6">
        <f t="shared" si="0"/>
        <v>23</v>
      </c>
      <c r="V10" s="16"/>
      <c r="W10" s="16"/>
      <c r="X10" s="16"/>
      <c r="Y10" s="16"/>
      <c r="Z10" s="6">
        <f t="shared" si="1"/>
        <v>23</v>
      </c>
      <c r="AA10" s="16"/>
      <c r="AB10" s="16"/>
      <c r="AC10" s="16"/>
      <c r="AD10" s="16"/>
      <c r="AE10" s="6">
        <f t="shared" si="2"/>
        <v>23</v>
      </c>
      <c r="AF10" s="16"/>
      <c r="AG10" s="16"/>
      <c r="AH10" s="16"/>
      <c r="AI10" s="16"/>
      <c r="AJ10" s="6">
        <f t="shared" si="3"/>
        <v>23</v>
      </c>
      <c r="AK10" s="16"/>
      <c r="AL10" s="16"/>
      <c r="AM10" s="16"/>
      <c r="AN10" s="16"/>
      <c r="AO10" s="6">
        <f t="shared" si="4"/>
        <v>23</v>
      </c>
      <c r="AP10" s="16"/>
      <c r="AQ10" s="16"/>
      <c r="AR10" s="16"/>
      <c r="AS10" s="16"/>
      <c r="AT10" s="6">
        <f t="shared" si="5"/>
        <v>23</v>
      </c>
      <c r="AU10" s="16"/>
      <c r="AV10" s="16"/>
      <c r="AW10" s="16"/>
      <c r="AX10" s="16"/>
      <c r="AY10" s="6">
        <f t="shared" si="6"/>
        <v>23</v>
      </c>
      <c r="AZ10" s="16"/>
      <c r="BA10" s="16"/>
      <c r="BB10" s="16"/>
      <c r="BC10" s="16"/>
      <c r="BD10" s="6">
        <f t="shared" si="7"/>
        <v>23</v>
      </c>
      <c r="BE10" s="16"/>
      <c r="BF10" s="16"/>
      <c r="BG10" s="16"/>
      <c r="BH10" s="16"/>
      <c r="BI10" s="6">
        <f t="shared" si="8"/>
        <v>23</v>
      </c>
      <c r="BJ10" s="16"/>
      <c r="BK10" s="16"/>
      <c r="BL10" s="16"/>
      <c r="BM10" s="16"/>
      <c r="BN10" s="6">
        <f t="shared" si="9"/>
        <v>23</v>
      </c>
      <c r="BO10" s="16"/>
      <c r="BP10" s="16"/>
      <c r="BQ10" s="16"/>
      <c r="BR10" s="16"/>
      <c r="BS10" s="6">
        <f t="shared" si="10"/>
        <v>23</v>
      </c>
    </row>
    <row r="11" spans="1:71" s="39" customFormat="1" x14ac:dyDescent="0.25">
      <c r="A11" s="6"/>
      <c r="B11" s="49" t="s">
        <v>290</v>
      </c>
      <c r="C11" s="50">
        <v>18</v>
      </c>
      <c r="D11" s="50">
        <v>1585</v>
      </c>
      <c r="E11" s="51">
        <v>20</v>
      </c>
      <c r="F11" s="6">
        <f>IF(B11="MAL",E11,IF(E11&gt;=11,E11+variables!$B$1,11))</f>
        <v>21</v>
      </c>
      <c r="G11" s="76">
        <f t="shared" si="11"/>
        <v>0.23809523809523808</v>
      </c>
      <c r="H11" s="156">
        <v>5</v>
      </c>
      <c r="I11" s="159">
        <f t="shared" si="12"/>
        <v>5</v>
      </c>
      <c r="J11" s="164"/>
      <c r="K11" s="23">
        <v>2017</v>
      </c>
      <c r="L11" s="16">
        <v>2017</v>
      </c>
      <c r="M11" s="16"/>
      <c r="N11" s="16"/>
      <c r="O11" s="16"/>
      <c r="P11" s="149">
        <f t="shared" si="13"/>
        <v>5</v>
      </c>
      <c r="Q11" s="16"/>
      <c r="R11" s="16"/>
      <c r="S11" s="16"/>
      <c r="T11" s="16"/>
      <c r="U11" s="6">
        <f t="shared" si="0"/>
        <v>5</v>
      </c>
      <c r="V11" s="16"/>
      <c r="W11" s="16"/>
      <c r="X11" s="16"/>
      <c r="Y11" s="16"/>
      <c r="Z11" s="6">
        <f t="shared" si="1"/>
        <v>5</v>
      </c>
      <c r="AA11" s="16"/>
      <c r="AB11" s="16"/>
      <c r="AC11" s="16"/>
      <c r="AD11" s="16"/>
      <c r="AE11" s="6">
        <f t="shared" si="2"/>
        <v>5</v>
      </c>
      <c r="AF11" s="16"/>
      <c r="AG11" s="16"/>
      <c r="AH11" s="16"/>
      <c r="AI11" s="16"/>
      <c r="AJ11" s="6">
        <f t="shared" si="3"/>
        <v>5</v>
      </c>
      <c r="AK11" s="16"/>
      <c r="AL11" s="16"/>
      <c r="AM11" s="16"/>
      <c r="AN11" s="16"/>
      <c r="AO11" s="6">
        <f t="shared" si="4"/>
        <v>5</v>
      </c>
      <c r="AP11" s="16"/>
      <c r="AQ11" s="16"/>
      <c r="AR11" s="16"/>
      <c r="AS11" s="16"/>
      <c r="AT11" s="6">
        <f t="shared" si="5"/>
        <v>5</v>
      </c>
      <c r="AU11" s="16"/>
      <c r="AV11" s="16"/>
      <c r="AW11" s="16"/>
      <c r="AX11" s="16"/>
      <c r="AY11" s="6">
        <f t="shared" si="6"/>
        <v>5</v>
      </c>
      <c r="AZ11" s="16"/>
      <c r="BA11" s="16"/>
      <c r="BB11" s="16"/>
      <c r="BC11" s="16"/>
      <c r="BD11" s="6">
        <f t="shared" si="7"/>
        <v>5</v>
      </c>
      <c r="BE11" s="16"/>
      <c r="BF11" s="16"/>
      <c r="BG11" s="16"/>
      <c r="BH11" s="16"/>
      <c r="BI11" s="6">
        <f t="shared" si="8"/>
        <v>5</v>
      </c>
      <c r="BJ11" s="16"/>
      <c r="BK11" s="16"/>
      <c r="BL11" s="16"/>
      <c r="BM11" s="16"/>
      <c r="BN11" s="6">
        <f t="shared" si="9"/>
        <v>5</v>
      </c>
      <c r="BO11" s="16"/>
      <c r="BP11" s="16"/>
      <c r="BQ11" s="16"/>
      <c r="BR11" s="16"/>
      <c r="BS11" s="6">
        <f t="shared" si="10"/>
        <v>5</v>
      </c>
    </row>
    <row r="12" spans="1:71" s="39" customFormat="1" x14ac:dyDescent="0.25">
      <c r="A12" s="6"/>
      <c r="B12" s="6"/>
      <c r="C12" s="6"/>
      <c r="D12" s="6"/>
      <c r="E12" s="6"/>
      <c r="F12" s="6"/>
      <c r="G12" s="6"/>
      <c r="H12" s="149"/>
      <c r="I12" s="149"/>
      <c r="J12" s="149"/>
      <c r="K12" s="6"/>
      <c r="L12" s="6"/>
      <c r="M12" s="6">
        <f>SUM(M4:M11)</f>
        <v>3</v>
      </c>
      <c r="N12" s="6">
        <f>SUM(N4:N11)</f>
        <v>0</v>
      </c>
      <c r="O12" s="6">
        <f>SUM(O4:O11)</f>
        <v>0</v>
      </c>
      <c r="P12" s="149">
        <f>SUM(P3:P11)</f>
        <v>199</v>
      </c>
      <c r="Q12" s="149">
        <f t="shared" ref="Q12:BN12" si="14">SUM(Q3:Q11)</f>
        <v>0</v>
      </c>
      <c r="R12" s="149">
        <f t="shared" si="14"/>
        <v>1</v>
      </c>
      <c r="S12" s="149">
        <f t="shared" si="14"/>
        <v>19</v>
      </c>
      <c r="T12" s="149">
        <f t="shared" si="14"/>
        <v>2</v>
      </c>
      <c r="U12" s="149">
        <f t="shared" si="14"/>
        <v>221</v>
      </c>
      <c r="V12" s="149">
        <f t="shared" si="14"/>
        <v>0</v>
      </c>
      <c r="W12" s="149">
        <f t="shared" si="14"/>
        <v>0</v>
      </c>
      <c r="X12" s="149">
        <f t="shared" si="14"/>
        <v>0</v>
      </c>
      <c r="Y12" s="149">
        <f t="shared" si="14"/>
        <v>0</v>
      </c>
      <c r="Z12" s="149">
        <f t="shared" si="14"/>
        <v>221</v>
      </c>
      <c r="AA12" s="149">
        <f t="shared" si="14"/>
        <v>0</v>
      </c>
      <c r="AB12" s="149">
        <f t="shared" si="14"/>
        <v>0</v>
      </c>
      <c r="AC12" s="149">
        <f t="shared" si="14"/>
        <v>0</v>
      </c>
      <c r="AD12" s="149">
        <f t="shared" si="14"/>
        <v>0</v>
      </c>
      <c r="AE12" s="149">
        <f t="shared" si="14"/>
        <v>221</v>
      </c>
      <c r="AF12" s="149">
        <f t="shared" si="14"/>
        <v>0</v>
      </c>
      <c r="AG12" s="149">
        <f t="shared" si="14"/>
        <v>0</v>
      </c>
      <c r="AH12" s="149">
        <f t="shared" si="14"/>
        <v>0</v>
      </c>
      <c r="AI12" s="149">
        <f t="shared" si="14"/>
        <v>0</v>
      </c>
      <c r="AJ12" s="149">
        <f t="shared" si="14"/>
        <v>221</v>
      </c>
      <c r="AK12" s="149">
        <f t="shared" si="14"/>
        <v>0</v>
      </c>
      <c r="AL12" s="149">
        <f t="shared" si="14"/>
        <v>0</v>
      </c>
      <c r="AM12" s="149">
        <f t="shared" si="14"/>
        <v>0</v>
      </c>
      <c r="AN12" s="149">
        <f t="shared" si="14"/>
        <v>0</v>
      </c>
      <c r="AO12" s="149">
        <f t="shared" si="14"/>
        <v>221</v>
      </c>
      <c r="AP12" s="149">
        <f t="shared" si="14"/>
        <v>0</v>
      </c>
      <c r="AQ12" s="149">
        <f t="shared" si="14"/>
        <v>0</v>
      </c>
      <c r="AR12" s="149">
        <f t="shared" si="14"/>
        <v>0</v>
      </c>
      <c r="AS12" s="149">
        <f t="shared" si="14"/>
        <v>0</v>
      </c>
      <c r="AT12" s="149">
        <f t="shared" si="14"/>
        <v>221</v>
      </c>
      <c r="AU12" s="149">
        <f t="shared" si="14"/>
        <v>0</v>
      </c>
      <c r="AV12" s="149">
        <f t="shared" si="14"/>
        <v>0</v>
      </c>
      <c r="AW12" s="149">
        <f t="shared" si="14"/>
        <v>0</v>
      </c>
      <c r="AX12" s="149">
        <f t="shared" si="14"/>
        <v>0</v>
      </c>
      <c r="AY12" s="149">
        <f t="shared" si="14"/>
        <v>221</v>
      </c>
      <c r="AZ12" s="149">
        <f t="shared" si="14"/>
        <v>0</v>
      </c>
      <c r="BA12" s="149">
        <f t="shared" si="14"/>
        <v>0</v>
      </c>
      <c r="BB12" s="149">
        <f t="shared" si="14"/>
        <v>0</v>
      </c>
      <c r="BC12" s="149">
        <f t="shared" si="14"/>
        <v>0</v>
      </c>
      <c r="BD12" s="149">
        <f t="shared" si="14"/>
        <v>221</v>
      </c>
      <c r="BE12" s="149">
        <f t="shared" si="14"/>
        <v>0</v>
      </c>
      <c r="BF12" s="149">
        <f t="shared" si="14"/>
        <v>0</v>
      </c>
      <c r="BG12" s="149">
        <f t="shared" si="14"/>
        <v>0</v>
      </c>
      <c r="BH12" s="149">
        <f t="shared" si="14"/>
        <v>0</v>
      </c>
      <c r="BI12" s="149">
        <f t="shared" si="14"/>
        <v>221</v>
      </c>
      <c r="BJ12" s="149">
        <f t="shared" si="14"/>
        <v>0</v>
      </c>
      <c r="BK12" s="149">
        <f t="shared" si="14"/>
        <v>0</v>
      </c>
      <c r="BL12" s="149">
        <f t="shared" si="14"/>
        <v>0</v>
      </c>
      <c r="BM12" s="149">
        <f t="shared" si="14"/>
        <v>0</v>
      </c>
      <c r="BN12" s="149">
        <f t="shared" si="14"/>
        <v>221</v>
      </c>
      <c r="BO12" s="149">
        <f t="shared" ref="BO12" si="15">SUM(BO3:BO11)</f>
        <v>0</v>
      </c>
      <c r="BP12" s="149">
        <f t="shared" ref="BP12" si="16">SUM(BP3:BP11)</f>
        <v>0</v>
      </c>
      <c r="BQ12" s="149">
        <f t="shared" ref="BQ12" si="17">SUM(BQ3:BQ11)</f>
        <v>0</v>
      </c>
      <c r="BR12" s="149">
        <f t="shared" ref="BR12" si="18">SUM(BR3:BR11)</f>
        <v>0</v>
      </c>
      <c r="BS12" s="149">
        <f t="shared" ref="BS12" si="19">SUM(BS3:BS11)</f>
        <v>221</v>
      </c>
    </row>
    <row r="13" spans="1:71" s="39" customFormat="1" x14ac:dyDescent="0.25">
      <c r="A13" s="6"/>
      <c r="B13" s="6" t="s">
        <v>299</v>
      </c>
      <c r="C13" s="6">
        <f>COUNT(C4:C11)</f>
        <v>8</v>
      </c>
      <c r="D13" s="6"/>
      <c r="E13" s="6">
        <f>SUM(E3:E11)</f>
        <v>316</v>
      </c>
      <c r="F13" s="6">
        <f>SUM(F3:F11)</f>
        <v>324</v>
      </c>
      <c r="G13" s="38">
        <f>$BS12/F13</f>
        <v>0.6820987654320988</v>
      </c>
      <c r="H13" s="149">
        <f>SUM(H3:H11)</f>
        <v>196</v>
      </c>
      <c r="I13" s="149">
        <f>SUM(I3:I11)</f>
        <v>196</v>
      </c>
      <c r="J13" s="149">
        <f>SUM(J3:J11)</f>
        <v>0</v>
      </c>
      <c r="K13" s="6"/>
      <c r="L13" s="6"/>
      <c r="M13" s="6"/>
      <c r="N13" s="6"/>
      <c r="O13" s="6"/>
      <c r="P13" s="38">
        <f>P12/F13</f>
        <v>0.61419753086419748</v>
      </c>
      <c r="Q13" s="6"/>
      <c r="R13" s="6">
        <f>M12+R12</f>
        <v>4</v>
      </c>
      <c r="S13" s="6">
        <f>N12+S12</f>
        <v>19</v>
      </c>
      <c r="T13" s="6">
        <f>O12+T12</f>
        <v>2</v>
      </c>
      <c r="U13" s="38">
        <f>U12/F13</f>
        <v>0.6820987654320988</v>
      </c>
      <c r="V13" s="6"/>
      <c r="W13" s="6">
        <f>R13+W12</f>
        <v>4</v>
      </c>
      <c r="X13" s="6">
        <f>S13+X12</f>
        <v>19</v>
      </c>
      <c r="Y13" s="6">
        <f>T13+Y12</f>
        <v>2</v>
      </c>
      <c r="Z13" s="38">
        <f>Z12/F13</f>
        <v>0.6820987654320988</v>
      </c>
      <c r="AA13" s="6"/>
      <c r="AB13" s="6">
        <f>W13+AB12</f>
        <v>4</v>
      </c>
      <c r="AC13" s="6">
        <f>X13+AC12</f>
        <v>19</v>
      </c>
      <c r="AD13" s="6">
        <f>Y13+AD12</f>
        <v>2</v>
      </c>
      <c r="AE13" s="38">
        <f>AE12/F13</f>
        <v>0.6820987654320988</v>
      </c>
      <c r="AF13" s="6"/>
      <c r="AG13" s="6">
        <f>AB13+AG12</f>
        <v>4</v>
      </c>
      <c r="AH13" s="6">
        <f>AC13+AH12</f>
        <v>19</v>
      </c>
      <c r="AI13" s="6">
        <f>AD13+AI12</f>
        <v>2</v>
      </c>
      <c r="AJ13" s="38">
        <f>AJ12/F13</f>
        <v>0.6820987654320988</v>
      </c>
      <c r="AK13" s="6"/>
      <c r="AL13" s="6">
        <f>AG13+AL12</f>
        <v>4</v>
      </c>
      <c r="AM13" s="6">
        <f>AH13+AM12</f>
        <v>19</v>
      </c>
      <c r="AN13" s="6">
        <f>AI13+AN12</f>
        <v>2</v>
      </c>
      <c r="AO13" s="38">
        <f>AO12/F13</f>
        <v>0.6820987654320988</v>
      </c>
      <c r="AP13" s="6"/>
      <c r="AQ13" s="6">
        <f>AL13+AQ12</f>
        <v>4</v>
      </c>
      <c r="AR13" s="6">
        <f>AM13+AR12</f>
        <v>19</v>
      </c>
      <c r="AS13" s="6">
        <f>AN13+AS12</f>
        <v>2</v>
      </c>
      <c r="AT13" s="38">
        <f>AT12/F13</f>
        <v>0.6820987654320988</v>
      </c>
      <c r="AU13" s="6"/>
      <c r="AV13" s="6">
        <f>AQ13+AV12</f>
        <v>4</v>
      </c>
      <c r="AW13" s="6">
        <f>AR13+AW12</f>
        <v>19</v>
      </c>
      <c r="AX13" s="6">
        <f>AS13+AX12</f>
        <v>2</v>
      </c>
      <c r="AY13" s="38">
        <f>AY12/F13</f>
        <v>0.6820987654320988</v>
      </c>
      <c r="AZ13" s="6"/>
      <c r="BA13" s="6">
        <f>AV13+BA12</f>
        <v>4</v>
      </c>
      <c r="BB13" s="6">
        <f>AW13+BB12</f>
        <v>19</v>
      </c>
      <c r="BC13" s="6">
        <f>AX13+BC12</f>
        <v>2</v>
      </c>
      <c r="BD13" s="38">
        <f>BD12/F13</f>
        <v>0.6820987654320988</v>
      </c>
      <c r="BE13" s="6"/>
      <c r="BF13" s="6">
        <f>BA13+BF12</f>
        <v>4</v>
      </c>
      <c r="BG13" s="6">
        <f>BB13+BG12</f>
        <v>19</v>
      </c>
      <c r="BH13" s="6">
        <f>BC13+BH12</f>
        <v>2</v>
      </c>
      <c r="BI13" s="38">
        <f>BI12/F13</f>
        <v>0.6820987654320988</v>
      </c>
      <c r="BJ13" s="6"/>
      <c r="BK13" s="6">
        <f>BF13+BK12</f>
        <v>4</v>
      </c>
      <c r="BL13" s="6">
        <f>BG13+BL12</f>
        <v>19</v>
      </c>
      <c r="BM13" s="6">
        <f>BH13+BM12</f>
        <v>2</v>
      </c>
      <c r="BN13" s="38">
        <f>BN12/F13</f>
        <v>0.6820987654320988</v>
      </c>
      <c r="BO13" s="6"/>
      <c r="BP13" s="6">
        <f>BK13+BP12</f>
        <v>4</v>
      </c>
      <c r="BQ13" s="6">
        <f>BL13+BQ12</f>
        <v>19</v>
      </c>
      <c r="BR13" s="6">
        <f>BM13+BR12</f>
        <v>2</v>
      </c>
      <c r="BS13" s="38">
        <f>BS12/F13</f>
        <v>0.6820987654320988</v>
      </c>
    </row>
    <row r="14" spans="1:71" s="39" customFormat="1" x14ac:dyDescent="0.25">
      <c r="H14" s="161"/>
      <c r="I14" s="161"/>
      <c r="J14" s="161"/>
    </row>
    <row r="15" spans="1:71" s="39" customFormat="1" x14ac:dyDescent="0.25">
      <c r="A15" s="37" t="s">
        <v>60</v>
      </c>
      <c r="B15" s="49"/>
      <c r="C15" s="50"/>
      <c r="D15" s="50"/>
      <c r="E15" s="51"/>
      <c r="F15" s="6"/>
      <c r="G15" s="38"/>
      <c r="H15" s="149"/>
      <c r="I15" s="149"/>
      <c r="J15" s="164"/>
      <c r="K15" s="6"/>
      <c r="L15" s="6"/>
      <c r="M15" s="16"/>
      <c r="N15" s="16"/>
      <c r="O15" s="16"/>
      <c r="P15" s="6"/>
      <c r="Q15" s="49"/>
      <c r="R15" s="16"/>
      <c r="S15" s="16"/>
      <c r="T15" s="16"/>
      <c r="U15" s="6"/>
      <c r="V15" s="16"/>
      <c r="W15" s="16"/>
      <c r="X15" s="16"/>
      <c r="Y15" s="16"/>
      <c r="Z15" s="6"/>
      <c r="AA15" s="16"/>
      <c r="AB15" s="16"/>
      <c r="AC15" s="16"/>
      <c r="AD15" s="16"/>
      <c r="AE15" s="6"/>
      <c r="AF15" s="16"/>
      <c r="AG15" s="16"/>
      <c r="AH15" s="16"/>
      <c r="AI15" s="16"/>
      <c r="AJ15" s="6"/>
      <c r="AK15" s="16"/>
      <c r="AL15" s="16"/>
      <c r="AM15" s="16"/>
      <c r="AN15" s="16"/>
      <c r="AO15" s="6"/>
      <c r="AP15" s="16"/>
      <c r="AQ15" s="16"/>
      <c r="AR15" s="16"/>
      <c r="AS15" s="16"/>
      <c r="AT15" s="6"/>
      <c r="AU15" s="16"/>
      <c r="AV15" s="16"/>
      <c r="AW15" s="16"/>
      <c r="AX15" s="16"/>
      <c r="AY15" s="6"/>
      <c r="AZ15" s="16"/>
      <c r="BA15" s="16"/>
      <c r="BB15" s="16"/>
      <c r="BC15" s="16"/>
      <c r="BD15" s="6"/>
      <c r="BE15" s="16"/>
      <c r="BF15" s="16"/>
      <c r="BG15" s="16"/>
      <c r="BH15" s="16"/>
      <c r="BI15" s="6"/>
      <c r="BJ15" s="16"/>
      <c r="BK15" s="16"/>
      <c r="BL15" s="16"/>
      <c r="BM15" s="16"/>
      <c r="BN15" s="6"/>
      <c r="BO15" s="16"/>
      <c r="BP15" s="16"/>
      <c r="BQ15" s="16"/>
      <c r="BR15" s="16"/>
      <c r="BS15" s="6"/>
    </row>
    <row r="16" spans="1:71" s="39" customFormat="1" x14ac:dyDescent="0.25">
      <c r="A16" s="6"/>
      <c r="B16" s="126" t="s">
        <v>36</v>
      </c>
      <c r="C16" s="127">
        <v>6</v>
      </c>
      <c r="D16" s="127">
        <v>1064</v>
      </c>
      <c r="E16" s="54">
        <v>53</v>
      </c>
      <c r="F16" s="6">
        <f>IF(B16="MAL",E16,IF(E16&gt;=11,E16+variables!$B$1,11))</f>
        <v>54</v>
      </c>
      <c r="G16" s="38">
        <f>$BS16/F16</f>
        <v>0.53703703703703709</v>
      </c>
      <c r="H16" s="149">
        <v>29</v>
      </c>
      <c r="I16" s="149">
        <f>+H16+J16</f>
        <v>29</v>
      </c>
      <c r="J16" s="164"/>
      <c r="K16" s="16">
        <v>2017</v>
      </c>
      <c r="L16" s="97">
        <v>2017</v>
      </c>
      <c r="M16" s="16"/>
      <c r="N16" s="16"/>
      <c r="O16" s="16"/>
      <c r="P16" s="149">
        <f>SUM(M16:O16)+H16</f>
        <v>29</v>
      </c>
      <c r="Q16" s="55"/>
      <c r="R16" s="16"/>
      <c r="S16" s="16"/>
      <c r="T16" s="16"/>
      <c r="U16" s="6">
        <f t="shared" ref="U16" si="20">SUM(P16:T16)</f>
        <v>29</v>
      </c>
      <c r="V16" s="16"/>
      <c r="W16" s="16"/>
      <c r="X16" s="16"/>
      <c r="Y16" s="16"/>
      <c r="Z16" s="6">
        <f t="shared" ref="Z16" si="21">SUM(U16:Y16)</f>
        <v>29</v>
      </c>
      <c r="AA16" s="16"/>
      <c r="AB16" s="16"/>
      <c r="AC16" s="16"/>
      <c r="AD16" s="16"/>
      <c r="AE16" s="6">
        <f t="shared" ref="AE16" si="22">SUM(Z16:AD16)</f>
        <v>29</v>
      </c>
      <c r="AF16" s="16"/>
      <c r="AG16" s="16"/>
      <c r="AH16" s="16"/>
      <c r="AI16" s="16"/>
      <c r="AJ16" s="6">
        <f t="shared" ref="AJ16" si="23">SUM(AE16:AI16)</f>
        <v>29</v>
      </c>
      <c r="AK16" s="16"/>
      <c r="AL16" s="16"/>
      <c r="AM16" s="16"/>
      <c r="AN16" s="16"/>
      <c r="AO16" s="6">
        <f t="shared" ref="AO16" si="24">SUM(AJ16:AN16)</f>
        <v>29</v>
      </c>
      <c r="AP16" s="16"/>
      <c r="AQ16" s="16"/>
      <c r="AR16" s="16"/>
      <c r="AS16" s="16"/>
      <c r="AT16" s="6">
        <f t="shared" ref="AT16" si="25">SUM(AO16:AS16)</f>
        <v>29</v>
      </c>
      <c r="AU16" s="16"/>
      <c r="AV16" s="16"/>
      <c r="AW16" s="16"/>
      <c r="AX16" s="16"/>
      <c r="AY16" s="6">
        <f>SUM(AT16:AX16)</f>
        <v>29</v>
      </c>
      <c r="AZ16" s="16"/>
      <c r="BA16" s="16"/>
      <c r="BB16" s="16"/>
      <c r="BC16" s="16"/>
      <c r="BD16" s="6">
        <f t="shared" ref="BD16" si="26">SUM(AY16:BC16)</f>
        <v>29</v>
      </c>
      <c r="BE16" s="16"/>
      <c r="BF16" s="16"/>
      <c r="BG16" s="16"/>
      <c r="BH16" s="16"/>
      <c r="BI16" s="6">
        <f t="shared" ref="BI16" si="27">SUM(BD16:BH16)</f>
        <v>29</v>
      </c>
      <c r="BJ16" s="16"/>
      <c r="BK16" s="16"/>
      <c r="BL16" s="16"/>
      <c r="BM16" s="16"/>
      <c r="BN16" s="6">
        <f t="shared" ref="BN16" si="28">SUM(BI16:BM16)</f>
        <v>29</v>
      </c>
      <c r="BO16" s="16"/>
      <c r="BP16" s="16"/>
      <c r="BQ16" s="16"/>
      <c r="BR16" s="16"/>
      <c r="BS16" s="6">
        <f>SUM(BN16:BR16)</f>
        <v>29</v>
      </c>
    </row>
    <row r="17" spans="1:71" s="36" customFormat="1" x14ac:dyDescent="0.25">
      <c r="A17" s="6"/>
      <c r="B17" s="6"/>
      <c r="C17" s="6"/>
      <c r="D17" s="6"/>
      <c r="E17" s="6"/>
      <c r="F17" s="6"/>
      <c r="G17" s="6"/>
      <c r="H17" s="149"/>
      <c r="I17" s="149"/>
      <c r="J17" s="149"/>
      <c r="K17" s="6"/>
      <c r="L17" s="6"/>
      <c r="M17" s="6">
        <f t="shared" ref="M17:AR17" si="29">SUM(M16:M16)</f>
        <v>0</v>
      </c>
      <c r="N17" s="6">
        <f t="shared" si="29"/>
        <v>0</v>
      </c>
      <c r="O17" s="6">
        <f t="shared" si="29"/>
        <v>0</v>
      </c>
      <c r="P17" s="6">
        <f t="shared" si="29"/>
        <v>29</v>
      </c>
      <c r="Q17" s="6">
        <f t="shared" si="29"/>
        <v>0</v>
      </c>
      <c r="R17" s="6">
        <f t="shared" si="29"/>
        <v>0</v>
      </c>
      <c r="S17" s="6">
        <f t="shared" si="29"/>
        <v>0</v>
      </c>
      <c r="T17" s="6">
        <f t="shared" si="29"/>
        <v>0</v>
      </c>
      <c r="U17" s="6">
        <f t="shared" si="29"/>
        <v>29</v>
      </c>
      <c r="V17" s="6">
        <f t="shared" si="29"/>
        <v>0</v>
      </c>
      <c r="W17" s="6">
        <f t="shared" si="29"/>
        <v>0</v>
      </c>
      <c r="X17" s="6">
        <f t="shared" si="29"/>
        <v>0</v>
      </c>
      <c r="Y17" s="6">
        <f t="shared" si="29"/>
        <v>0</v>
      </c>
      <c r="Z17" s="6">
        <f t="shared" si="29"/>
        <v>29</v>
      </c>
      <c r="AA17" s="6">
        <f t="shared" si="29"/>
        <v>0</v>
      </c>
      <c r="AB17" s="6">
        <f t="shared" si="29"/>
        <v>0</v>
      </c>
      <c r="AC17" s="6">
        <f t="shared" si="29"/>
        <v>0</v>
      </c>
      <c r="AD17" s="6">
        <f t="shared" si="29"/>
        <v>0</v>
      </c>
      <c r="AE17" s="6">
        <f t="shared" si="29"/>
        <v>29</v>
      </c>
      <c r="AF17" s="6">
        <f t="shared" si="29"/>
        <v>0</v>
      </c>
      <c r="AG17" s="6">
        <f t="shared" si="29"/>
        <v>0</v>
      </c>
      <c r="AH17" s="6">
        <f t="shared" si="29"/>
        <v>0</v>
      </c>
      <c r="AI17" s="6">
        <f t="shared" si="29"/>
        <v>0</v>
      </c>
      <c r="AJ17" s="6">
        <f t="shared" si="29"/>
        <v>29</v>
      </c>
      <c r="AK17" s="6">
        <f t="shared" si="29"/>
        <v>0</v>
      </c>
      <c r="AL17" s="6">
        <f t="shared" si="29"/>
        <v>0</v>
      </c>
      <c r="AM17" s="6">
        <f t="shared" si="29"/>
        <v>0</v>
      </c>
      <c r="AN17" s="6">
        <f t="shared" si="29"/>
        <v>0</v>
      </c>
      <c r="AO17" s="6">
        <f t="shared" si="29"/>
        <v>29</v>
      </c>
      <c r="AP17" s="6">
        <f t="shared" si="29"/>
        <v>0</v>
      </c>
      <c r="AQ17" s="6">
        <f t="shared" si="29"/>
        <v>0</v>
      </c>
      <c r="AR17" s="6">
        <f t="shared" si="29"/>
        <v>0</v>
      </c>
      <c r="AS17" s="6">
        <f t="shared" ref="AS17:BN17" si="30">SUM(AS16:AS16)</f>
        <v>0</v>
      </c>
      <c r="AT17" s="6">
        <f t="shared" si="30"/>
        <v>29</v>
      </c>
      <c r="AU17" s="6">
        <f t="shared" si="30"/>
        <v>0</v>
      </c>
      <c r="AV17" s="6">
        <f t="shared" si="30"/>
        <v>0</v>
      </c>
      <c r="AW17" s="6">
        <f t="shared" si="30"/>
        <v>0</v>
      </c>
      <c r="AX17" s="6">
        <f t="shared" si="30"/>
        <v>0</v>
      </c>
      <c r="AY17" s="6">
        <f t="shared" si="30"/>
        <v>29</v>
      </c>
      <c r="AZ17" s="6">
        <f t="shared" si="30"/>
        <v>0</v>
      </c>
      <c r="BA17" s="6">
        <f t="shared" si="30"/>
        <v>0</v>
      </c>
      <c r="BB17" s="6">
        <f t="shared" si="30"/>
        <v>0</v>
      </c>
      <c r="BC17" s="6">
        <f t="shared" si="30"/>
        <v>0</v>
      </c>
      <c r="BD17" s="6">
        <f t="shared" si="30"/>
        <v>29</v>
      </c>
      <c r="BE17" s="6">
        <f t="shared" si="30"/>
        <v>0</v>
      </c>
      <c r="BF17" s="6">
        <f t="shared" si="30"/>
        <v>0</v>
      </c>
      <c r="BG17" s="6">
        <f t="shared" si="30"/>
        <v>0</v>
      </c>
      <c r="BH17" s="6">
        <f t="shared" si="30"/>
        <v>0</v>
      </c>
      <c r="BI17" s="6">
        <f t="shared" si="30"/>
        <v>29</v>
      </c>
      <c r="BJ17" s="6">
        <f t="shared" si="30"/>
        <v>0</v>
      </c>
      <c r="BK17" s="6">
        <f t="shared" si="30"/>
        <v>0</v>
      </c>
      <c r="BL17" s="6">
        <f t="shared" si="30"/>
        <v>0</v>
      </c>
      <c r="BM17" s="6">
        <f t="shared" si="30"/>
        <v>0</v>
      </c>
      <c r="BN17" s="6">
        <f t="shared" si="30"/>
        <v>29</v>
      </c>
      <c r="BO17" s="6">
        <f>SUM(BO16:BO16)</f>
        <v>0</v>
      </c>
      <c r="BP17" s="6">
        <f>SUM(BP16:BP16)</f>
        <v>0</v>
      </c>
      <c r="BQ17" s="6">
        <f>SUM(BQ16:BQ16)</f>
        <v>0</v>
      </c>
      <c r="BR17" s="6">
        <f>SUM(BR16:BR16)</f>
        <v>0</v>
      </c>
      <c r="BS17" s="6">
        <f>SUM(BS16:BS16)</f>
        <v>29</v>
      </c>
    </row>
    <row r="18" spans="1:71" s="36" customFormat="1" x14ac:dyDescent="0.25">
      <c r="A18" s="6"/>
      <c r="B18" s="6" t="s">
        <v>299</v>
      </c>
      <c r="C18" s="6">
        <f>COUNT(C16:C16)</f>
        <v>1</v>
      </c>
      <c r="D18" s="6"/>
      <c r="E18" s="6">
        <f>SUM(E16:E16)</f>
        <v>53</v>
      </c>
      <c r="F18" s="6">
        <f>SUM(F16:F16)</f>
        <v>54</v>
      </c>
      <c r="G18" s="38">
        <f>$BS17/F18</f>
        <v>0.53703703703703709</v>
      </c>
      <c r="H18" s="149">
        <f t="shared" ref="H18:I18" si="31">SUM(H16:H16)</f>
        <v>29</v>
      </c>
      <c r="I18" s="149">
        <f t="shared" si="31"/>
        <v>29</v>
      </c>
      <c r="J18" s="149">
        <f>SUM(J16:J16)</f>
        <v>0</v>
      </c>
      <c r="K18" s="6"/>
      <c r="L18" s="6"/>
      <c r="M18" s="6"/>
      <c r="N18" s="6"/>
      <c r="O18" s="6"/>
      <c r="P18" s="38">
        <f>P17/F18</f>
        <v>0.53703703703703709</v>
      </c>
      <c r="Q18" s="6"/>
      <c r="R18" s="6">
        <f>M17+R17</f>
        <v>0</v>
      </c>
      <c r="S18" s="6">
        <f>N17+S17</f>
        <v>0</v>
      </c>
      <c r="T18" s="6">
        <f>O17+T17</f>
        <v>0</v>
      </c>
      <c r="U18" s="38">
        <f>U17/F18</f>
        <v>0.53703703703703709</v>
      </c>
      <c r="V18" s="6"/>
      <c r="W18" s="6">
        <f>R18+W17</f>
        <v>0</v>
      </c>
      <c r="X18" s="6">
        <f>S18+X17</f>
        <v>0</v>
      </c>
      <c r="Y18" s="6">
        <f>T18+Y17</f>
        <v>0</v>
      </c>
      <c r="Z18" s="38">
        <f>Z17/F18</f>
        <v>0.53703703703703709</v>
      </c>
      <c r="AA18" s="6"/>
      <c r="AB18" s="6">
        <f>W18+AB17</f>
        <v>0</v>
      </c>
      <c r="AC18" s="6">
        <f>X18+AC17</f>
        <v>0</v>
      </c>
      <c r="AD18" s="6">
        <f>Y18+AD17</f>
        <v>0</v>
      </c>
      <c r="AE18" s="38">
        <f>AE17/F18</f>
        <v>0.53703703703703709</v>
      </c>
      <c r="AF18" s="6"/>
      <c r="AG18" s="6">
        <f>AB18+AG17</f>
        <v>0</v>
      </c>
      <c r="AH18" s="6">
        <f>AC18+AH17</f>
        <v>0</v>
      </c>
      <c r="AI18" s="6">
        <f>AD18+AI17</f>
        <v>0</v>
      </c>
      <c r="AJ18" s="38">
        <f>AJ17/F18</f>
        <v>0.53703703703703709</v>
      </c>
      <c r="AK18" s="6"/>
      <c r="AL18" s="6">
        <f>AG18+AL17</f>
        <v>0</v>
      </c>
      <c r="AM18" s="6">
        <f>AH18+AM17</f>
        <v>0</v>
      </c>
      <c r="AN18" s="6">
        <f>AI18+AN17</f>
        <v>0</v>
      </c>
      <c r="AO18" s="38">
        <f>AO17/F18</f>
        <v>0.53703703703703709</v>
      </c>
      <c r="AP18" s="6"/>
      <c r="AQ18" s="6">
        <f>AL18+AQ17</f>
        <v>0</v>
      </c>
      <c r="AR18" s="6">
        <f>AM18+AR17</f>
        <v>0</v>
      </c>
      <c r="AS18" s="6">
        <f>AN18+AS17</f>
        <v>0</v>
      </c>
      <c r="AT18" s="38">
        <f>AT17/F18</f>
        <v>0.53703703703703709</v>
      </c>
      <c r="AU18" s="6"/>
      <c r="AV18" s="6">
        <f>AQ18+AV17</f>
        <v>0</v>
      </c>
      <c r="AW18" s="6">
        <f>AR18+AW17</f>
        <v>0</v>
      </c>
      <c r="AX18" s="6">
        <f>AS18+AX17</f>
        <v>0</v>
      </c>
      <c r="AY18" s="38">
        <f>AY17/F18</f>
        <v>0.53703703703703709</v>
      </c>
      <c r="AZ18" s="6"/>
      <c r="BA18" s="6">
        <f>AV18+BA17</f>
        <v>0</v>
      </c>
      <c r="BB18" s="6">
        <f>AW18+BB17</f>
        <v>0</v>
      </c>
      <c r="BC18" s="6">
        <f>AX18+BC17</f>
        <v>0</v>
      </c>
      <c r="BD18" s="38">
        <f>BD17/F18</f>
        <v>0.53703703703703709</v>
      </c>
      <c r="BE18" s="6"/>
      <c r="BF18" s="6">
        <f>BA18+BF17</f>
        <v>0</v>
      </c>
      <c r="BG18" s="6">
        <f>BB18+BG17</f>
        <v>0</v>
      </c>
      <c r="BH18" s="6">
        <f>BC18+BH17</f>
        <v>0</v>
      </c>
      <c r="BI18" s="38">
        <f>BI17/F18</f>
        <v>0.53703703703703709</v>
      </c>
      <c r="BJ18" s="6"/>
      <c r="BK18" s="6">
        <f>BF18+BK17</f>
        <v>0</v>
      </c>
      <c r="BL18" s="6">
        <f>BG18+BL17</f>
        <v>0</v>
      </c>
      <c r="BM18" s="6">
        <f>BH18+BM17</f>
        <v>0</v>
      </c>
      <c r="BN18" s="38">
        <f>BN17/F18</f>
        <v>0.53703703703703709</v>
      </c>
      <c r="BO18" s="6"/>
      <c r="BP18" s="6">
        <f>BK18+BP17</f>
        <v>0</v>
      </c>
      <c r="BQ18" s="6">
        <f>BL18+BQ17</f>
        <v>0</v>
      </c>
      <c r="BR18" s="6">
        <f>BM18+BR17</f>
        <v>0</v>
      </c>
      <c r="BS18" s="38">
        <f>BS17/F18</f>
        <v>0.53703703703703709</v>
      </c>
    </row>
    <row r="19" spans="1:71" s="36" customFormat="1" x14ac:dyDescent="0.25">
      <c r="H19" s="160"/>
      <c r="I19" s="160"/>
      <c r="J19" s="160"/>
    </row>
    <row r="20" spans="1:71" s="36" customFormat="1" x14ac:dyDescent="0.25">
      <c r="A20" s="37" t="s">
        <v>229</v>
      </c>
      <c r="B20" s="6" t="s">
        <v>142</v>
      </c>
      <c r="C20" s="6"/>
      <c r="D20" s="6"/>
      <c r="E20" s="51">
        <v>41</v>
      </c>
      <c r="F20" s="6">
        <f>IF(B20="MAL",E20,IF(E20&gt;=11,E20+variables!$B$1,11))</f>
        <v>41</v>
      </c>
      <c r="G20" s="38">
        <f>BS20/F20</f>
        <v>0.92682926829268297</v>
      </c>
      <c r="H20" s="149">
        <v>38</v>
      </c>
      <c r="I20" s="149">
        <f>+H20+J20</f>
        <v>38</v>
      </c>
      <c r="J20" s="164"/>
      <c r="K20" s="16">
        <v>2017</v>
      </c>
      <c r="L20" s="16">
        <v>2017</v>
      </c>
      <c r="M20" s="16"/>
      <c r="N20" s="16"/>
      <c r="O20" s="16"/>
      <c r="P20" s="149">
        <f>+H20</f>
        <v>38</v>
      </c>
      <c r="Q20" s="16"/>
      <c r="R20" s="16"/>
      <c r="S20" s="16"/>
      <c r="T20" s="16"/>
      <c r="U20" s="6">
        <f t="shared" ref="U20:U34" si="32">SUM(P20:T20)</f>
        <v>38</v>
      </c>
      <c r="V20" s="16"/>
      <c r="W20" s="16"/>
      <c r="X20" s="16"/>
      <c r="Y20" s="16"/>
      <c r="Z20" s="6">
        <f t="shared" ref="Z20:Z34" si="33">SUM(U20:Y20)</f>
        <v>38</v>
      </c>
      <c r="AA20" s="16"/>
      <c r="AB20" s="16"/>
      <c r="AC20" s="16"/>
      <c r="AD20" s="16"/>
      <c r="AE20" s="6">
        <f t="shared" ref="AE20:AE34" si="34">SUM(Z20:AD20)</f>
        <v>38</v>
      </c>
      <c r="AF20" s="16"/>
      <c r="AG20" s="16"/>
      <c r="AH20" s="16"/>
      <c r="AI20" s="16"/>
      <c r="AJ20" s="6">
        <f t="shared" ref="AJ20:AJ34" si="35">SUM(AE20:AI20)</f>
        <v>38</v>
      </c>
      <c r="AK20" s="16"/>
      <c r="AL20" s="16"/>
      <c r="AM20" s="16"/>
      <c r="AN20" s="16"/>
      <c r="AO20" s="6">
        <f t="shared" ref="AO20:AO34" si="36">SUM(AJ20:AN20)</f>
        <v>38</v>
      </c>
      <c r="AP20" s="16"/>
      <c r="AQ20" s="16"/>
      <c r="AR20" s="16"/>
      <c r="AS20" s="16"/>
      <c r="AT20" s="6">
        <f t="shared" ref="AT20:AT34" si="37">SUM(AO20:AS20)</f>
        <v>38</v>
      </c>
      <c r="AU20" s="16"/>
      <c r="AV20" s="16"/>
      <c r="AW20" s="16"/>
      <c r="AX20" s="16"/>
      <c r="AY20" s="6">
        <f t="shared" ref="AY20:AY34" si="38">SUM(AT20:AX20)</f>
        <v>38</v>
      </c>
      <c r="AZ20" s="16"/>
      <c r="BA20" s="16"/>
      <c r="BB20" s="16"/>
      <c r="BC20" s="16"/>
      <c r="BD20" s="6">
        <f t="shared" ref="BD20:BD34" si="39">SUM(AY20:BC20)</f>
        <v>38</v>
      </c>
      <c r="BE20" s="16"/>
      <c r="BF20" s="16"/>
      <c r="BG20" s="16"/>
      <c r="BH20" s="16"/>
      <c r="BI20" s="6">
        <f t="shared" ref="BI20:BI34" si="40">SUM(BD20:BH20)</f>
        <v>38</v>
      </c>
      <c r="BJ20" s="16"/>
      <c r="BK20" s="16"/>
      <c r="BL20" s="16"/>
      <c r="BM20" s="16"/>
      <c r="BN20" s="6">
        <f t="shared" ref="BN20:BN34" si="41">SUM(BI20:BM20)</f>
        <v>38</v>
      </c>
      <c r="BO20" s="16"/>
      <c r="BP20" s="16"/>
      <c r="BQ20" s="16"/>
      <c r="BR20" s="16"/>
      <c r="BS20" s="6">
        <f t="shared" ref="BS20:BS34" si="42">SUM(BN20:BR20)</f>
        <v>38</v>
      </c>
    </row>
    <row r="21" spans="1:71" s="36" customFormat="1" x14ac:dyDescent="0.25">
      <c r="A21" s="6"/>
      <c r="B21" s="49" t="s">
        <v>62</v>
      </c>
      <c r="C21" s="50">
        <v>2</v>
      </c>
      <c r="D21" s="50">
        <v>1091</v>
      </c>
      <c r="E21" s="50">
        <v>16</v>
      </c>
      <c r="F21" s="6">
        <f>IF(B21="MAL",E21,IF(E21&gt;=11,E21+variables!$B$1,11))</f>
        <v>17</v>
      </c>
      <c r="G21" s="38">
        <f t="shared" ref="G21:G34" si="43">$BS21/F21</f>
        <v>0.23529411764705882</v>
      </c>
      <c r="H21" s="149">
        <v>4</v>
      </c>
      <c r="I21" s="149">
        <f t="shared" ref="I21:I34" si="44">+H21+J21</f>
        <v>4</v>
      </c>
      <c r="J21" s="164"/>
      <c r="K21" s="16">
        <v>2017</v>
      </c>
      <c r="L21" s="16">
        <v>2017</v>
      </c>
      <c r="M21" s="16"/>
      <c r="N21" s="16"/>
      <c r="O21" s="16"/>
      <c r="P21" s="149">
        <f>SUM(M21:O21)+H21</f>
        <v>4</v>
      </c>
      <c r="Q21" s="16"/>
      <c r="R21" s="16"/>
      <c r="S21" s="16"/>
      <c r="T21" s="16"/>
      <c r="U21" s="6">
        <f t="shared" si="32"/>
        <v>4</v>
      </c>
      <c r="V21" s="16"/>
      <c r="W21" s="16"/>
      <c r="X21" s="16"/>
      <c r="Y21" s="16"/>
      <c r="Z21" s="6">
        <f t="shared" si="33"/>
        <v>4</v>
      </c>
      <c r="AA21" s="16"/>
      <c r="AB21" s="16"/>
      <c r="AC21" s="16"/>
      <c r="AD21" s="16"/>
      <c r="AE21" s="6">
        <f t="shared" si="34"/>
        <v>4</v>
      </c>
      <c r="AF21" s="16"/>
      <c r="AG21" s="16"/>
      <c r="AH21" s="16"/>
      <c r="AI21" s="16"/>
      <c r="AJ21" s="6">
        <f t="shared" si="35"/>
        <v>4</v>
      </c>
      <c r="AK21" s="16"/>
      <c r="AL21" s="16"/>
      <c r="AM21" s="16"/>
      <c r="AN21" s="16"/>
      <c r="AO21" s="6">
        <f t="shared" si="36"/>
        <v>4</v>
      </c>
      <c r="AP21" s="16"/>
      <c r="AQ21" s="16"/>
      <c r="AR21" s="16"/>
      <c r="AS21" s="16"/>
      <c r="AT21" s="6">
        <f t="shared" si="37"/>
        <v>4</v>
      </c>
      <c r="AU21" s="16"/>
      <c r="AV21" s="16"/>
      <c r="AW21" s="16"/>
      <c r="AX21" s="16"/>
      <c r="AY21" s="6">
        <f t="shared" si="38"/>
        <v>4</v>
      </c>
      <c r="AZ21" s="16"/>
      <c r="BA21" s="16"/>
      <c r="BB21" s="16"/>
      <c r="BC21" s="16"/>
      <c r="BD21" s="6">
        <f t="shared" si="39"/>
        <v>4</v>
      </c>
      <c r="BE21" s="16"/>
      <c r="BF21" s="16"/>
      <c r="BG21" s="16"/>
      <c r="BH21" s="16"/>
      <c r="BI21" s="6">
        <f t="shared" si="40"/>
        <v>4</v>
      </c>
      <c r="BJ21" s="16"/>
      <c r="BK21" s="16"/>
      <c r="BL21" s="16"/>
      <c r="BM21" s="16"/>
      <c r="BN21" s="6">
        <f t="shared" si="41"/>
        <v>4</v>
      </c>
      <c r="BO21" s="16"/>
      <c r="BP21" s="16"/>
      <c r="BQ21" s="16"/>
      <c r="BR21" s="16"/>
      <c r="BS21" s="6">
        <f t="shared" si="42"/>
        <v>4</v>
      </c>
    </row>
    <row r="22" spans="1:71" s="36" customFormat="1" x14ac:dyDescent="0.25">
      <c r="A22" s="6"/>
      <c r="B22" s="47" t="s">
        <v>154</v>
      </c>
      <c r="C22" s="50">
        <v>3</v>
      </c>
      <c r="D22" s="50">
        <v>328</v>
      </c>
      <c r="E22" s="50">
        <v>14</v>
      </c>
      <c r="F22" s="6">
        <f>IF(B22="MAL",E22,IF(E22&gt;=11,E22+variables!$B$1,11))</f>
        <v>15</v>
      </c>
      <c r="G22" s="38">
        <f t="shared" si="43"/>
        <v>0.13333333333333333</v>
      </c>
      <c r="H22" s="149">
        <v>2</v>
      </c>
      <c r="I22" s="149">
        <f t="shared" si="44"/>
        <v>2</v>
      </c>
      <c r="J22" s="164"/>
      <c r="K22" s="16">
        <v>2017</v>
      </c>
      <c r="L22" s="16">
        <v>2017</v>
      </c>
      <c r="M22" s="16"/>
      <c r="N22" s="16"/>
      <c r="O22" s="16"/>
      <c r="P22" s="149">
        <f t="shared" ref="P22:P34" si="45">SUM(M22:O22)+H22</f>
        <v>2</v>
      </c>
      <c r="Q22" s="16"/>
      <c r="R22" s="16"/>
      <c r="S22" s="16"/>
      <c r="T22" s="16"/>
      <c r="U22" s="6">
        <f t="shared" si="32"/>
        <v>2</v>
      </c>
      <c r="V22" s="16"/>
      <c r="W22" s="16"/>
      <c r="X22" s="16"/>
      <c r="Y22" s="16"/>
      <c r="Z22" s="6">
        <f t="shared" si="33"/>
        <v>2</v>
      </c>
      <c r="AA22" s="16"/>
      <c r="AB22" s="16"/>
      <c r="AC22" s="16"/>
      <c r="AD22" s="16"/>
      <c r="AE22" s="6">
        <f t="shared" si="34"/>
        <v>2</v>
      </c>
      <c r="AF22" s="16"/>
      <c r="AG22" s="16"/>
      <c r="AH22" s="16"/>
      <c r="AI22" s="16"/>
      <c r="AJ22" s="6">
        <f t="shared" si="35"/>
        <v>2</v>
      </c>
      <c r="AK22" s="16"/>
      <c r="AL22" s="16"/>
      <c r="AM22" s="16"/>
      <c r="AN22" s="16"/>
      <c r="AO22" s="6">
        <f t="shared" si="36"/>
        <v>2</v>
      </c>
      <c r="AP22" s="16"/>
      <c r="AQ22" s="16"/>
      <c r="AR22" s="16"/>
      <c r="AS22" s="16"/>
      <c r="AT22" s="6">
        <f t="shared" si="37"/>
        <v>2</v>
      </c>
      <c r="AU22" s="16"/>
      <c r="AV22" s="16"/>
      <c r="AW22" s="16"/>
      <c r="AX22" s="16"/>
      <c r="AY22" s="6">
        <f t="shared" si="38"/>
        <v>2</v>
      </c>
      <c r="AZ22" s="16"/>
      <c r="BA22" s="16"/>
      <c r="BB22" s="16"/>
      <c r="BC22" s="16"/>
      <c r="BD22" s="6">
        <f t="shared" si="39"/>
        <v>2</v>
      </c>
      <c r="BE22" s="16"/>
      <c r="BF22" s="16"/>
      <c r="BG22" s="16"/>
      <c r="BH22" s="16"/>
      <c r="BI22" s="6">
        <f t="shared" si="40"/>
        <v>2</v>
      </c>
      <c r="BJ22" s="16"/>
      <c r="BK22" s="16"/>
      <c r="BL22" s="16"/>
      <c r="BM22" s="16"/>
      <c r="BN22" s="6">
        <f t="shared" si="41"/>
        <v>2</v>
      </c>
      <c r="BO22" s="16"/>
      <c r="BP22" s="16"/>
      <c r="BQ22" s="16"/>
      <c r="BR22" s="16"/>
      <c r="BS22" s="6">
        <f t="shared" si="42"/>
        <v>2</v>
      </c>
    </row>
    <row r="23" spans="1:71" s="36" customFormat="1" x14ac:dyDescent="0.25">
      <c r="A23" s="6"/>
      <c r="B23" s="49" t="s">
        <v>19</v>
      </c>
      <c r="C23" s="50">
        <v>5</v>
      </c>
      <c r="D23" s="50">
        <v>1391</v>
      </c>
      <c r="E23" s="50">
        <v>13</v>
      </c>
      <c r="F23" s="6">
        <f>IF(B23="MAL",E23,IF(E23&gt;=11,E23+variables!$B$1,11))</f>
        <v>14</v>
      </c>
      <c r="G23" s="38">
        <f t="shared" si="43"/>
        <v>0.21428571428571427</v>
      </c>
      <c r="H23" s="149">
        <v>3</v>
      </c>
      <c r="I23" s="149">
        <f t="shared" si="44"/>
        <v>3</v>
      </c>
      <c r="J23" s="164"/>
      <c r="K23" s="16">
        <v>2017</v>
      </c>
      <c r="L23" s="16">
        <v>2017</v>
      </c>
      <c r="M23" s="16"/>
      <c r="N23" s="16"/>
      <c r="O23" s="16"/>
      <c r="P23" s="149">
        <f t="shared" si="45"/>
        <v>3</v>
      </c>
      <c r="Q23" s="16"/>
      <c r="R23" s="16"/>
      <c r="S23" s="16"/>
      <c r="T23" s="16"/>
      <c r="U23" s="6">
        <f t="shared" si="32"/>
        <v>3</v>
      </c>
      <c r="V23" s="16"/>
      <c r="W23" s="16"/>
      <c r="X23" s="16"/>
      <c r="Y23" s="16"/>
      <c r="Z23" s="6">
        <f t="shared" si="33"/>
        <v>3</v>
      </c>
      <c r="AA23" s="16"/>
      <c r="AB23" s="16"/>
      <c r="AC23" s="16"/>
      <c r="AD23" s="16"/>
      <c r="AE23" s="6">
        <f t="shared" si="34"/>
        <v>3</v>
      </c>
      <c r="AF23" s="16"/>
      <c r="AG23" s="16"/>
      <c r="AH23" s="16"/>
      <c r="AI23" s="16"/>
      <c r="AJ23" s="6">
        <f t="shared" si="35"/>
        <v>3</v>
      </c>
      <c r="AK23" s="16"/>
      <c r="AL23" s="16"/>
      <c r="AM23" s="16"/>
      <c r="AN23" s="16"/>
      <c r="AO23" s="6">
        <f t="shared" si="36"/>
        <v>3</v>
      </c>
      <c r="AP23" s="16"/>
      <c r="AQ23" s="16"/>
      <c r="AR23" s="16"/>
      <c r="AS23" s="16"/>
      <c r="AT23" s="6">
        <f t="shared" si="37"/>
        <v>3</v>
      </c>
      <c r="AU23" s="16"/>
      <c r="AV23" s="16"/>
      <c r="AW23" s="16"/>
      <c r="AX23" s="16"/>
      <c r="AY23" s="6">
        <f t="shared" si="38"/>
        <v>3</v>
      </c>
      <c r="AZ23" s="16"/>
      <c r="BA23" s="16"/>
      <c r="BB23" s="16"/>
      <c r="BC23" s="16"/>
      <c r="BD23" s="6">
        <f t="shared" si="39"/>
        <v>3</v>
      </c>
      <c r="BE23" s="16"/>
      <c r="BF23" s="16"/>
      <c r="BG23" s="16"/>
      <c r="BH23" s="16"/>
      <c r="BI23" s="6">
        <f t="shared" si="40"/>
        <v>3</v>
      </c>
      <c r="BJ23" s="16"/>
      <c r="BK23" s="16"/>
      <c r="BL23" s="16"/>
      <c r="BM23" s="16"/>
      <c r="BN23" s="6">
        <f t="shared" si="41"/>
        <v>3</v>
      </c>
      <c r="BO23" s="16"/>
      <c r="BP23" s="16"/>
      <c r="BQ23" s="16"/>
      <c r="BR23" s="16"/>
      <c r="BS23" s="6">
        <f t="shared" si="42"/>
        <v>3</v>
      </c>
    </row>
    <row r="24" spans="1:71" s="36" customFormat="1" x14ac:dyDescent="0.25">
      <c r="A24" s="6"/>
      <c r="B24" s="47" t="s">
        <v>364</v>
      </c>
      <c r="C24" s="50">
        <v>6</v>
      </c>
      <c r="D24" s="50">
        <v>1865</v>
      </c>
      <c r="E24" s="50">
        <v>34</v>
      </c>
      <c r="F24" s="6">
        <f>IF(B24="MAL",E24,IF(E24&gt;=11,E24+variables!$B$1,11))</f>
        <v>35</v>
      </c>
      <c r="G24" s="38">
        <f t="shared" si="43"/>
        <v>0.42857142857142855</v>
      </c>
      <c r="H24" s="149">
        <v>15</v>
      </c>
      <c r="I24" s="149">
        <f t="shared" si="44"/>
        <v>15</v>
      </c>
      <c r="J24" s="164"/>
      <c r="K24" s="16">
        <v>2017</v>
      </c>
      <c r="L24" s="16">
        <v>2017</v>
      </c>
      <c r="M24" s="16"/>
      <c r="N24" s="16"/>
      <c r="O24" s="16"/>
      <c r="P24" s="149">
        <f t="shared" si="45"/>
        <v>15</v>
      </c>
      <c r="Q24" s="16"/>
      <c r="R24" s="16"/>
      <c r="S24" s="16"/>
      <c r="T24" s="16"/>
      <c r="U24" s="6">
        <f t="shared" si="32"/>
        <v>15</v>
      </c>
      <c r="V24" s="16"/>
      <c r="W24" s="16"/>
      <c r="X24" s="16"/>
      <c r="Y24" s="16"/>
      <c r="Z24" s="6">
        <f t="shared" si="33"/>
        <v>15</v>
      </c>
      <c r="AA24" s="16"/>
      <c r="AB24" s="16"/>
      <c r="AC24" s="16"/>
      <c r="AD24" s="16"/>
      <c r="AE24" s="6">
        <f t="shared" si="34"/>
        <v>15</v>
      </c>
      <c r="AF24" s="16"/>
      <c r="AG24" s="16"/>
      <c r="AH24" s="16"/>
      <c r="AI24" s="16"/>
      <c r="AJ24" s="6">
        <f t="shared" si="35"/>
        <v>15</v>
      </c>
      <c r="AK24" s="16"/>
      <c r="AL24" s="16"/>
      <c r="AM24" s="16"/>
      <c r="AN24" s="16"/>
      <c r="AO24" s="6">
        <f t="shared" si="36"/>
        <v>15</v>
      </c>
      <c r="AP24" s="16"/>
      <c r="AQ24" s="16"/>
      <c r="AR24" s="16"/>
      <c r="AS24" s="16"/>
      <c r="AT24" s="6">
        <f t="shared" si="37"/>
        <v>15</v>
      </c>
      <c r="AU24" s="16"/>
      <c r="AV24" s="16"/>
      <c r="AW24" s="16"/>
      <c r="AX24" s="16"/>
      <c r="AY24" s="6">
        <f t="shared" si="38"/>
        <v>15</v>
      </c>
      <c r="AZ24" s="16"/>
      <c r="BA24" s="16"/>
      <c r="BB24" s="16"/>
      <c r="BC24" s="16"/>
      <c r="BD24" s="6">
        <f t="shared" si="39"/>
        <v>15</v>
      </c>
      <c r="BE24" s="16"/>
      <c r="BF24" s="16"/>
      <c r="BG24" s="16"/>
      <c r="BH24" s="16"/>
      <c r="BI24" s="6">
        <f t="shared" si="40"/>
        <v>15</v>
      </c>
      <c r="BJ24" s="16"/>
      <c r="BK24" s="16"/>
      <c r="BL24" s="16"/>
      <c r="BM24" s="16"/>
      <c r="BN24" s="6">
        <f t="shared" si="41"/>
        <v>15</v>
      </c>
      <c r="BO24" s="16"/>
      <c r="BP24" s="16"/>
      <c r="BQ24" s="16"/>
      <c r="BR24" s="16"/>
      <c r="BS24" s="6">
        <f t="shared" si="42"/>
        <v>15</v>
      </c>
    </row>
    <row r="25" spans="1:71" s="36" customFormat="1" x14ac:dyDescent="0.25">
      <c r="A25" s="6"/>
      <c r="B25" s="47" t="s">
        <v>78</v>
      </c>
      <c r="C25" s="50">
        <v>8</v>
      </c>
      <c r="D25" s="50">
        <v>9469</v>
      </c>
      <c r="E25" s="50">
        <v>42</v>
      </c>
      <c r="F25" s="6">
        <f>IF(B25="MAL",E25,IF(E25&gt;=11,E25+variables!$B$1,11))</f>
        <v>43</v>
      </c>
      <c r="G25" s="38">
        <f t="shared" si="43"/>
        <v>0.67441860465116277</v>
      </c>
      <c r="H25" s="149">
        <v>29</v>
      </c>
      <c r="I25" s="149">
        <f t="shared" si="44"/>
        <v>29</v>
      </c>
      <c r="J25" s="164"/>
      <c r="K25" s="16">
        <v>2017</v>
      </c>
      <c r="L25" s="16">
        <v>2017</v>
      </c>
      <c r="M25" s="16"/>
      <c r="N25" s="16"/>
      <c r="O25" s="16"/>
      <c r="P25" s="149">
        <f t="shared" si="45"/>
        <v>29</v>
      </c>
      <c r="Q25" s="16"/>
      <c r="R25" s="16"/>
      <c r="S25" s="16"/>
      <c r="T25" s="16"/>
      <c r="U25" s="6">
        <f t="shared" si="32"/>
        <v>29</v>
      </c>
      <c r="V25" s="16"/>
      <c r="W25" s="16"/>
      <c r="X25" s="16"/>
      <c r="Y25" s="16"/>
      <c r="Z25" s="6">
        <f t="shared" si="33"/>
        <v>29</v>
      </c>
      <c r="AA25" s="16"/>
      <c r="AB25" s="16"/>
      <c r="AC25" s="16"/>
      <c r="AD25" s="16"/>
      <c r="AE25" s="6">
        <f t="shared" si="34"/>
        <v>29</v>
      </c>
      <c r="AF25" s="16"/>
      <c r="AG25" s="16"/>
      <c r="AH25" s="16"/>
      <c r="AI25" s="16"/>
      <c r="AJ25" s="6">
        <f t="shared" si="35"/>
        <v>29</v>
      </c>
      <c r="AK25" s="16"/>
      <c r="AL25" s="16"/>
      <c r="AM25" s="16"/>
      <c r="AN25" s="16"/>
      <c r="AO25" s="6">
        <f t="shared" si="36"/>
        <v>29</v>
      </c>
      <c r="AP25" s="16"/>
      <c r="AQ25" s="16"/>
      <c r="AR25" s="16"/>
      <c r="AS25" s="16"/>
      <c r="AT25" s="6">
        <f t="shared" si="37"/>
        <v>29</v>
      </c>
      <c r="AU25" s="16"/>
      <c r="AV25" s="16"/>
      <c r="AW25" s="16"/>
      <c r="AX25" s="16"/>
      <c r="AY25" s="6">
        <f t="shared" si="38"/>
        <v>29</v>
      </c>
      <c r="AZ25" s="16"/>
      <c r="BA25" s="16"/>
      <c r="BB25" s="16"/>
      <c r="BC25" s="16"/>
      <c r="BD25" s="6">
        <f t="shared" si="39"/>
        <v>29</v>
      </c>
      <c r="BE25" s="16"/>
      <c r="BF25" s="16"/>
      <c r="BG25" s="16"/>
      <c r="BH25" s="16"/>
      <c r="BI25" s="6">
        <f t="shared" si="40"/>
        <v>29</v>
      </c>
      <c r="BJ25" s="16"/>
      <c r="BK25" s="16"/>
      <c r="BL25" s="16"/>
      <c r="BM25" s="16"/>
      <c r="BN25" s="6">
        <f t="shared" si="41"/>
        <v>29</v>
      </c>
      <c r="BO25" s="16"/>
      <c r="BP25" s="16"/>
      <c r="BQ25" s="16"/>
      <c r="BR25" s="16"/>
      <c r="BS25" s="6">
        <f t="shared" si="42"/>
        <v>29</v>
      </c>
    </row>
    <row r="26" spans="1:71" s="36" customFormat="1" x14ac:dyDescent="0.25">
      <c r="A26" s="6"/>
      <c r="B26" s="47" t="s">
        <v>197</v>
      </c>
      <c r="C26" s="50">
        <v>9</v>
      </c>
      <c r="D26" s="50">
        <v>1621</v>
      </c>
      <c r="E26" s="50">
        <v>50</v>
      </c>
      <c r="F26" s="6">
        <f>IF(B26="MAL",E26,IF(E26&gt;=11,E26+variables!$B$1,11))</f>
        <v>51</v>
      </c>
      <c r="G26" s="38">
        <f t="shared" si="43"/>
        <v>0.43137254901960786</v>
      </c>
      <c r="H26" s="149">
        <v>22</v>
      </c>
      <c r="I26" s="149">
        <f t="shared" si="44"/>
        <v>22</v>
      </c>
      <c r="J26" s="164"/>
      <c r="K26" s="16">
        <v>2017</v>
      </c>
      <c r="L26" s="16">
        <v>2017</v>
      </c>
      <c r="M26" s="16"/>
      <c r="N26" s="16"/>
      <c r="O26" s="16"/>
      <c r="P26" s="149">
        <f t="shared" si="45"/>
        <v>22</v>
      </c>
      <c r="Q26" s="16"/>
      <c r="R26" s="16"/>
      <c r="S26" s="16"/>
      <c r="T26" s="16"/>
      <c r="U26" s="6">
        <f t="shared" si="32"/>
        <v>22</v>
      </c>
      <c r="V26" s="16"/>
      <c r="W26" s="16"/>
      <c r="X26" s="16"/>
      <c r="Y26" s="16"/>
      <c r="Z26" s="6">
        <f t="shared" si="33"/>
        <v>22</v>
      </c>
      <c r="AA26" s="16"/>
      <c r="AB26" s="16"/>
      <c r="AC26" s="16"/>
      <c r="AD26" s="16"/>
      <c r="AE26" s="6">
        <f t="shared" si="34"/>
        <v>22</v>
      </c>
      <c r="AF26" s="16"/>
      <c r="AG26" s="16"/>
      <c r="AH26" s="16"/>
      <c r="AI26" s="16"/>
      <c r="AJ26" s="6">
        <f t="shared" si="35"/>
        <v>22</v>
      </c>
      <c r="AK26" s="16"/>
      <c r="AL26" s="16"/>
      <c r="AM26" s="16"/>
      <c r="AN26" s="16"/>
      <c r="AO26" s="6">
        <f t="shared" si="36"/>
        <v>22</v>
      </c>
      <c r="AP26" s="16"/>
      <c r="AQ26" s="16"/>
      <c r="AR26" s="16"/>
      <c r="AS26" s="16"/>
      <c r="AT26" s="6">
        <f t="shared" si="37"/>
        <v>22</v>
      </c>
      <c r="AU26" s="16"/>
      <c r="AV26" s="16"/>
      <c r="AW26" s="16"/>
      <c r="AX26" s="16"/>
      <c r="AY26" s="6">
        <f t="shared" si="38"/>
        <v>22</v>
      </c>
      <c r="AZ26" s="16"/>
      <c r="BA26" s="16"/>
      <c r="BB26" s="16"/>
      <c r="BC26" s="16"/>
      <c r="BD26" s="6">
        <f t="shared" si="39"/>
        <v>22</v>
      </c>
      <c r="BE26" s="16"/>
      <c r="BF26" s="16"/>
      <c r="BG26" s="16"/>
      <c r="BH26" s="16"/>
      <c r="BI26" s="6">
        <f t="shared" si="40"/>
        <v>22</v>
      </c>
      <c r="BJ26" s="16"/>
      <c r="BK26" s="16"/>
      <c r="BL26" s="16"/>
      <c r="BM26" s="16"/>
      <c r="BN26" s="6">
        <f t="shared" si="41"/>
        <v>22</v>
      </c>
      <c r="BO26" s="16"/>
      <c r="BP26" s="16"/>
      <c r="BQ26" s="16"/>
      <c r="BR26" s="16"/>
      <c r="BS26" s="6">
        <f t="shared" si="42"/>
        <v>22</v>
      </c>
    </row>
    <row r="27" spans="1:71" s="36" customFormat="1" x14ac:dyDescent="0.25">
      <c r="A27" s="6"/>
      <c r="B27" s="47" t="s">
        <v>243</v>
      </c>
      <c r="C27" s="50">
        <v>14</v>
      </c>
      <c r="D27" s="50">
        <v>2312</v>
      </c>
      <c r="E27" s="50">
        <v>21</v>
      </c>
      <c r="F27" s="6">
        <f>IF(B27="MAL",E27,IF(E27&gt;=11,E27+variables!$B$1,11))</f>
        <v>22</v>
      </c>
      <c r="G27" s="38">
        <f t="shared" si="43"/>
        <v>0.59090909090909094</v>
      </c>
      <c r="H27" s="149">
        <v>13</v>
      </c>
      <c r="I27" s="149">
        <f t="shared" si="44"/>
        <v>13</v>
      </c>
      <c r="J27" s="164"/>
      <c r="K27" s="16">
        <v>2017</v>
      </c>
      <c r="L27" s="16">
        <v>2017</v>
      </c>
      <c r="M27" s="16"/>
      <c r="N27" s="16"/>
      <c r="O27" s="16"/>
      <c r="P27" s="149">
        <f t="shared" si="45"/>
        <v>13</v>
      </c>
      <c r="Q27" s="16"/>
      <c r="R27" s="16"/>
      <c r="S27" s="16"/>
      <c r="T27" s="16"/>
      <c r="U27" s="6">
        <f t="shared" si="32"/>
        <v>13</v>
      </c>
      <c r="V27" s="16"/>
      <c r="W27" s="16"/>
      <c r="X27" s="16"/>
      <c r="Y27" s="16"/>
      <c r="Z27" s="6">
        <f t="shared" si="33"/>
        <v>13</v>
      </c>
      <c r="AA27" s="16"/>
      <c r="AB27" s="16"/>
      <c r="AC27" s="16"/>
      <c r="AD27" s="16"/>
      <c r="AE27" s="6">
        <f t="shared" si="34"/>
        <v>13</v>
      </c>
      <c r="AF27" s="16"/>
      <c r="AG27" s="16"/>
      <c r="AH27" s="16"/>
      <c r="AI27" s="16"/>
      <c r="AJ27" s="6">
        <f t="shared" si="35"/>
        <v>13</v>
      </c>
      <c r="AK27" s="16"/>
      <c r="AL27" s="16"/>
      <c r="AM27" s="16"/>
      <c r="AN27" s="16"/>
      <c r="AO27" s="6">
        <f t="shared" si="36"/>
        <v>13</v>
      </c>
      <c r="AP27" s="16"/>
      <c r="AQ27" s="16"/>
      <c r="AR27" s="16"/>
      <c r="AS27" s="16"/>
      <c r="AT27" s="6">
        <f t="shared" si="37"/>
        <v>13</v>
      </c>
      <c r="AU27" s="16"/>
      <c r="AV27" s="16"/>
      <c r="AW27" s="16"/>
      <c r="AX27" s="16"/>
      <c r="AY27" s="6">
        <f t="shared" si="38"/>
        <v>13</v>
      </c>
      <c r="AZ27" s="16"/>
      <c r="BA27" s="16"/>
      <c r="BB27" s="16"/>
      <c r="BC27" s="16"/>
      <c r="BD27" s="6">
        <f t="shared" si="39"/>
        <v>13</v>
      </c>
      <c r="BE27" s="16"/>
      <c r="BF27" s="16"/>
      <c r="BG27" s="16"/>
      <c r="BH27" s="16"/>
      <c r="BI27" s="6">
        <f t="shared" si="40"/>
        <v>13</v>
      </c>
      <c r="BJ27" s="16"/>
      <c r="BK27" s="16"/>
      <c r="BL27" s="16"/>
      <c r="BM27" s="16"/>
      <c r="BN27" s="6">
        <f t="shared" si="41"/>
        <v>13</v>
      </c>
      <c r="BO27" s="16"/>
      <c r="BP27" s="16"/>
      <c r="BQ27" s="16"/>
      <c r="BR27" s="16"/>
      <c r="BS27" s="6">
        <f t="shared" si="42"/>
        <v>13</v>
      </c>
    </row>
    <row r="28" spans="1:71" s="36" customFormat="1" x14ac:dyDescent="0.25">
      <c r="A28" s="6"/>
      <c r="B28" s="47" t="s">
        <v>417</v>
      </c>
      <c r="C28" s="50">
        <v>15</v>
      </c>
      <c r="D28" s="50">
        <v>3143</v>
      </c>
      <c r="E28" s="50">
        <v>19</v>
      </c>
      <c r="F28" s="6">
        <f>IF(B28="MAL",E28,IF(E28&gt;=11,E28+variables!$B$1,11))</f>
        <v>20</v>
      </c>
      <c r="G28" s="38">
        <f t="shared" si="43"/>
        <v>0.55000000000000004</v>
      </c>
      <c r="H28" s="149">
        <v>10</v>
      </c>
      <c r="I28" s="149">
        <f t="shared" si="44"/>
        <v>10</v>
      </c>
      <c r="J28" s="164"/>
      <c r="K28" s="16">
        <v>2017</v>
      </c>
      <c r="L28" s="16">
        <v>2017</v>
      </c>
      <c r="M28" s="16"/>
      <c r="N28" s="16"/>
      <c r="O28" s="16"/>
      <c r="P28" s="149">
        <f t="shared" si="45"/>
        <v>10</v>
      </c>
      <c r="Q28" s="16"/>
      <c r="R28" s="16"/>
      <c r="S28" s="16"/>
      <c r="T28" s="16"/>
      <c r="U28" s="6">
        <f t="shared" si="32"/>
        <v>10</v>
      </c>
      <c r="V28" s="16"/>
      <c r="W28" s="16"/>
      <c r="X28" s="16">
        <v>1</v>
      </c>
      <c r="Y28" s="16"/>
      <c r="Z28" s="6">
        <f t="shared" si="33"/>
        <v>11</v>
      </c>
      <c r="AA28" s="16"/>
      <c r="AB28" s="16"/>
      <c r="AC28" s="16"/>
      <c r="AD28" s="16"/>
      <c r="AE28" s="6">
        <f t="shared" si="34"/>
        <v>11</v>
      </c>
      <c r="AF28" s="16"/>
      <c r="AG28" s="16"/>
      <c r="AH28" s="16"/>
      <c r="AI28" s="16"/>
      <c r="AJ28" s="6">
        <f t="shared" si="35"/>
        <v>11</v>
      </c>
      <c r="AK28" s="16"/>
      <c r="AL28" s="16"/>
      <c r="AM28" s="16"/>
      <c r="AN28" s="16"/>
      <c r="AO28" s="6">
        <f t="shared" si="36"/>
        <v>11</v>
      </c>
      <c r="AP28" s="16"/>
      <c r="AQ28" s="16"/>
      <c r="AR28" s="16"/>
      <c r="AS28" s="16"/>
      <c r="AT28" s="6">
        <f t="shared" si="37"/>
        <v>11</v>
      </c>
      <c r="AU28" s="16"/>
      <c r="AV28" s="16"/>
      <c r="AW28" s="16"/>
      <c r="AX28" s="16"/>
      <c r="AY28" s="6">
        <f t="shared" si="38"/>
        <v>11</v>
      </c>
      <c r="AZ28" s="16"/>
      <c r="BA28" s="16"/>
      <c r="BB28" s="16"/>
      <c r="BC28" s="16"/>
      <c r="BD28" s="6">
        <f t="shared" si="39"/>
        <v>11</v>
      </c>
      <c r="BE28" s="16"/>
      <c r="BF28" s="16"/>
      <c r="BG28" s="16"/>
      <c r="BH28" s="16"/>
      <c r="BI28" s="6">
        <f t="shared" si="40"/>
        <v>11</v>
      </c>
      <c r="BJ28" s="16"/>
      <c r="BK28" s="16"/>
      <c r="BL28" s="16"/>
      <c r="BM28" s="16"/>
      <c r="BN28" s="6">
        <f t="shared" si="41"/>
        <v>11</v>
      </c>
      <c r="BO28" s="16"/>
      <c r="BP28" s="16"/>
      <c r="BQ28" s="16"/>
      <c r="BR28" s="16"/>
      <c r="BS28" s="6">
        <f t="shared" si="42"/>
        <v>11</v>
      </c>
    </row>
    <row r="29" spans="1:71" s="36" customFormat="1" x14ac:dyDescent="0.25">
      <c r="A29" s="6"/>
      <c r="B29" s="47" t="s">
        <v>214</v>
      </c>
      <c r="C29" s="50">
        <v>21</v>
      </c>
      <c r="D29" s="50">
        <v>2112</v>
      </c>
      <c r="E29" s="50">
        <v>25</v>
      </c>
      <c r="F29" s="6">
        <f>IF(B29="MAL",E29,IF(E29&gt;=11,E29+variables!$B$1,11))</f>
        <v>26</v>
      </c>
      <c r="G29" s="38">
        <f t="shared" si="43"/>
        <v>0.38461538461538464</v>
      </c>
      <c r="H29" s="149">
        <v>10</v>
      </c>
      <c r="I29" s="149">
        <f t="shared" si="44"/>
        <v>10</v>
      </c>
      <c r="J29" s="164"/>
      <c r="K29" s="16">
        <v>2017</v>
      </c>
      <c r="L29" s="16">
        <v>2017</v>
      </c>
      <c r="M29" s="16"/>
      <c r="N29" s="16"/>
      <c r="O29" s="16"/>
      <c r="P29" s="149">
        <f t="shared" si="45"/>
        <v>10</v>
      </c>
      <c r="Q29" s="16"/>
      <c r="R29" s="16"/>
      <c r="S29" s="16"/>
      <c r="T29" s="16"/>
      <c r="U29" s="6">
        <f t="shared" si="32"/>
        <v>10</v>
      </c>
      <c r="V29" s="16"/>
      <c r="W29" s="16"/>
      <c r="X29" s="16"/>
      <c r="Y29" s="16"/>
      <c r="Z29" s="6">
        <f t="shared" si="33"/>
        <v>10</v>
      </c>
      <c r="AA29" s="16"/>
      <c r="AB29" s="16"/>
      <c r="AC29" s="16"/>
      <c r="AD29" s="16"/>
      <c r="AE29" s="6">
        <f t="shared" si="34"/>
        <v>10</v>
      </c>
      <c r="AF29" s="16"/>
      <c r="AG29" s="16"/>
      <c r="AH29" s="16"/>
      <c r="AI29" s="16"/>
      <c r="AJ29" s="6">
        <f t="shared" si="35"/>
        <v>10</v>
      </c>
      <c r="AK29" s="16"/>
      <c r="AL29" s="16"/>
      <c r="AM29" s="16"/>
      <c r="AN29" s="16"/>
      <c r="AO29" s="6">
        <f t="shared" si="36"/>
        <v>10</v>
      </c>
      <c r="AP29" s="16"/>
      <c r="AQ29" s="16"/>
      <c r="AR29" s="16"/>
      <c r="AS29" s="16"/>
      <c r="AT29" s="6">
        <f t="shared" si="37"/>
        <v>10</v>
      </c>
      <c r="AU29" s="16"/>
      <c r="AV29" s="16"/>
      <c r="AW29" s="16"/>
      <c r="AX29" s="16"/>
      <c r="AY29" s="6">
        <f t="shared" si="38"/>
        <v>10</v>
      </c>
      <c r="AZ29" s="16"/>
      <c r="BA29" s="16"/>
      <c r="BB29" s="16"/>
      <c r="BC29" s="16"/>
      <c r="BD29" s="6">
        <f t="shared" si="39"/>
        <v>10</v>
      </c>
      <c r="BE29" s="16"/>
      <c r="BF29" s="16"/>
      <c r="BG29" s="16"/>
      <c r="BH29" s="16"/>
      <c r="BI29" s="6">
        <f t="shared" si="40"/>
        <v>10</v>
      </c>
      <c r="BJ29" s="16"/>
      <c r="BK29" s="16"/>
      <c r="BL29" s="16"/>
      <c r="BM29" s="16"/>
      <c r="BN29" s="6">
        <f t="shared" si="41"/>
        <v>10</v>
      </c>
      <c r="BO29" s="16"/>
      <c r="BP29" s="16"/>
      <c r="BQ29" s="16"/>
      <c r="BR29" s="16"/>
      <c r="BS29" s="6">
        <f t="shared" si="42"/>
        <v>10</v>
      </c>
    </row>
    <row r="30" spans="1:71" s="36" customFormat="1" x14ac:dyDescent="0.25">
      <c r="A30" s="6"/>
      <c r="B30" s="47" t="s">
        <v>230</v>
      </c>
      <c r="C30" s="50">
        <v>22</v>
      </c>
      <c r="D30" s="50">
        <v>1393</v>
      </c>
      <c r="E30" s="50">
        <v>25</v>
      </c>
      <c r="F30" s="6">
        <f>IF(B30="MAL",E30,IF(E30&gt;=11,E30+variables!$B$1,11))</f>
        <v>26</v>
      </c>
      <c r="G30" s="38">
        <f t="shared" si="43"/>
        <v>0.61538461538461542</v>
      </c>
      <c r="H30" s="149">
        <v>13</v>
      </c>
      <c r="I30" s="149">
        <f t="shared" si="44"/>
        <v>13</v>
      </c>
      <c r="J30" s="164"/>
      <c r="K30" s="16">
        <v>2017</v>
      </c>
      <c r="L30" s="16">
        <v>2017</v>
      </c>
      <c r="M30" s="16"/>
      <c r="N30" s="16">
        <v>3</v>
      </c>
      <c r="O30" s="16"/>
      <c r="P30" s="149">
        <f t="shared" si="45"/>
        <v>16</v>
      </c>
      <c r="Q30" s="16"/>
      <c r="R30" s="16"/>
      <c r="S30" s="16"/>
      <c r="T30" s="16"/>
      <c r="U30" s="6">
        <f t="shared" si="32"/>
        <v>16</v>
      </c>
      <c r="V30" s="16"/>
      <c r="W30" s="16"/>
      <c r="X30" s="16"/>
      <c r="Y30" s="16"/>
      <c r="Z30" s="6">
        <f t="shared" si="33"/>
        <v>16</v>
      </c>
      <c r="AA30" s="16"/>
      <c r="AB30" s="16"/>
      <c r="AC30" s="16"/>
      <c r="AD30" s="16"/>
      <c r="AE30" s="6">
        <f t="shared" si="34"/>
        <v>16</v>
      </c>
      <c r="AF30" s="16"/>
      <c r="AG30" s="16"/>
      <c r="AH30" s="16"/>
      <c r="AI30" s="16"/>
      <c r="AJ30" s="6">
        <f t="shared" si="35"/>
        <v>16</v>
      </c>
      <c r="AK30" s="16"/>
      <c r="AL30" s="16"/>
      <c r="AM30" s="16"/>
      <c r="AN30" s="16"/>
      <c r="AO30" s="6">
        <f t="shared" si="36"/>
        <v>16</v>
      </c>
      <c r="AP30" s="16"/>
      <c r="AQ30" s="16"/>
      <c r="AR30" s="16"/>
      <c r="AS30" s="16"/>
      <c r="AT30" s="6">
        <f t="shared" si="37"/>
        <v>16</v>
      </c>
      <c r="AU30" s="16"/>
      <c r="AV30" s="16"/>
      <c r="AW30" s="16"/>
      <c r="AX30" s="16"/>
      <c r="AY30" s="6">
        <f t="shared" si="38"/>
        <v>16</v>
      </c>
      <c r="AZ30" s="16"/>
      <c r="BA30" s="16"/>
      <c r="BB30" s="16"/>
      <c r="BC30" s="16"/>
      <c r="BD30" s="6">
        <f t="shared" si="39"/>
        <v>16</v>
      </c>
      <c r="BE30" s="16"/>
      <c r="BF30" s="16"/>
      <c r="BG30" s="16"/>
      <c r="BH30" s="16"/>
      <c r="BI30" s="6">
        <f t="shared" si="40"/>
        <v>16</v>
      </c>
      <c r="BJ30" s="16"/>
      <c r="BK30" s="16"/>
      <c r="BL30" s="16"/>
      <c r="BM30" s="16"/>
      <c r="BN30" s="6">
        <f t="shared" si="41"/>
        <v>16</v>
      </c>
      <c r="BO30" s="16"/>
      <c r="BP30" s="16"/>
      <c r="BQ30" s="16"/>
      <c r="BR30" s="16"/>
      <c r="BS30" s="6">
        <f t="shared" si="42"/>
        <v>16</v>
      </c>
    </row>
    <row r="31" spans="1:71" s="36" customFormat="1" x14ac:dyDescent="0.25">
      <c r="A31" s="6"/>
      <c r="B31" s="47" t="s">
        <v>231</v>
      </c>
      <c r="C31" s="50">
        <v>23</v>
      </c>
      <c r="D31" s="50">
        <v>2037</v>
      </c>
      <c r="E31" s="50">
        <v>47</v>
      </c>
      <c r="F31" s="6">
        <f>IF(B31="MAL",E31,IF(E31&gt;=11,E31+variables!$B$1,11))</f>
        <v>48</v>
      </c>
      <c r="G31" s="38">
        <f t="shared" si="43"/>
        <v>0.45833333333333331</v>
      </c>
      <c r="H31" s="149">
        <v>15</v>
      </c>
      <c r="I31" s="149">
        <f t="shared" si="44"/>
        <v>15</v>
      </c>
      <c r="J31" s="164"/>
      <c r="K31" s="16">
        <v>2017</v>
      </c>
      <c r="L31" s="16">
        <v>2017</v>
      </c>
      <c r="M31" s="16"/>
      <c r="N31" s="16"/>
      <c r="O31" s="16"/>
      <c r="P31" s="149">
        <f t="shared" si="45"/>
        <v>15</v>
      </c>
      <c r="Q31" s="16"/>
      <c r="R31" s="16"/>
      <c r="S31" s="16"/>
      <c r="T31" s="16"/>
      <c r="U31" s="6">
        <f t="shared" si="32"/>
        <v>15</v>
      </c>
      <c r="V31" s="16"/>
      <c r="W31" s="16"/>
      <c r="X31" s="16">
        <v>7</v>
      </c>
      <c r="Y31" s="16"/>
      <c r="Z31" s="6">
        <f t="shared" si="33"/>
        <v>22</v>
      </c>
      <c r="AA31" s="16"/>
      <c r="AB31" s="16"/>
      <c r="AC31" s="16"/>
      <c r="AD31" s="16"/>
      <c r="AE31" s="6">
        <f t="shared" si="34"/>
        <v>22</v>
      </c>
      <c r="AF31" s="16"/>
      <c r="AG31" s="16"/>
      <c r="AH31" s="16"/>
      <c r="AI31" s="16"/>
      <c r="AJ31" s="6">
        <f t="shared" si="35"/>
        <v>22</v>
      </c>
      <c r="AK31" s="16"/>
      <c r="AL31" s="16"/>
      <c r="AM31" s="16"/>
      <c r="AN31" s="16"/>
      <c r="AO31" s="6">
        <f t="shared" si="36"/>
        <v>22</v>
      </c>
      <c r="AP31" s="16"/>
      <c r="AQ31" s="16"/>
      <c r="AR31" s="16"/>
      <c r="AS31" s="16"/>
      <c r="AT31" s="6">
        <f t="shared" si="37"/>
        <v>22</v>
      </c>
      <c r="AU31" s="16"/>
      <c r="AV31" s="16"/>
      <c r="AW31" s="16"/>
      <c r="AX31" s="16"/>
      <c r="AY31" s="6">
        <f t="shared" si="38"/>
        <v>22</v>
      </c>
      <c r="AZ31" s="16"/>
      <c r="BA31" s="16"/>
      <c r="BB31" s="16"/>
      <c r="BC31" s="16"/>
      <c r="BD31" s="6">
        <f t="shared" si="39"/>
        <v>22</v>
      </c>
      <c r="BE31" s="16"/>
      <c r="BF31" s="16"/>
      <c r="BG31" s="16"/>
      <c r="BH31" s="16"/>
      <c r="BI31" s="6">
        <f t="shared" si="40"/>
        <v>22</v>
      </c>
      <c r="BJ31" s="16"/>
      <c r="BK31" s="16"/>
      <c r="BL31" s="16"/>
      <c r="BM31" s="16"/>
      <c r="BN31" s="6">
        <f t="shared" si="41"/>
        <v>22</v>
      </c>
      <c r="BO31" s="16"/>
      <c r="BP31" s="16"/>
      <c r="BQ31" s="16"/>
      <c r="BR31" s="16"/>
      <c r="BS31" s="6">
        <f t="shared" si="42"/>
        <v>22</v>
      </c>
    </row>
    <row r="32" spans="1:71" s="36" customFormat="1" x14ac:dyDescent="0.25">
      <c r="A32" s="6"/>
      <c r="B32" s="47" t="s">
        <v>240</v>
      </c>
      <c r="C32" s="50">
        <v>29</v>
      </c>
      <c r="D32" s="50">
        <v>2778</v>
      </c>
      <c r="E32" s="50">
        <v>33</v>
      </c>
      <c r="F32" s="6">
        <f>IF(B32="MAL",E32,IF(E32&gt;=11,E32+variables!$B$1,11))</f>
        <v>34</v>
      </c>
      <c r="G32" s="38">
        <f t="shared" si="43"/>
        <v>0.23529411764705882</v>
      </c>
      <c r="H32" s="149">
        <v>8</v>
      </c>
      <c r="I32" s="149">
        <f t="shared" si="44"/>
        <v>8</v>
      </c>
      <c r="J32" s="164"/>
      <c r="K32" s="16">
        <v>2017</v>
      </c>
      <c r="L32" s="16">
        <v>2017</v>
      </c>
      <c r="M32" s="16"/>
      <c r="N32" s="16"/>
      <c r="O32" s="16"/>
      <c r="P32" s="149">
        <f t="shared" si="45"/>
        <v>8</v>
      </c>
      <c r="Q32" s="16"/>
      <c r="R32" s="16"/>
      <c r="S32" s="16"/>
      <c r="T32" s="16"/>
      <c r="U32" s="6">
        <f t="shared" si="32"/>
        <v>8</v>
      </c>
      <c r="V32" s="16"/>
      <c r="W32" s="16"/>
      <c r="X32" s="16"/>
      <c r="Y32" s="16"/>
      <c r="Z32" s="6">
        <f t="shared" si="33"/>
        <v>8</v>
      </c>
      <c r="AA32" s="16"/>
      <c r="AB32" s="16"/>
      <c r="AC32" s="16"/>
      <c r="AD32" s="16"/>
      <c r="AE32" s="6">
        <f t="shared" si="34"/>
        <v>8</v>
      </c>
      <c r="AF32" s="16"/>
      <c r="AG32" s="16"/>
      <c r="AH32" s="16"/>
      <c r="AI32" s="16"/>
      <c r="AJ32" s="6">
        <f t="shared" si="35"/>
        <v>8</v>
      </c>
      <c r="AK32" s="16"/>
      <c r="AL32" s="16"/>
      <c r="AM32" s="16"/>
      <c r="AN32" s="16"/>
      <c r="AO32" s="6">
        <f t="shared" si="36"/>
        <v>8</v>
      </c>
      <c r="AP32" s="16"/>
      <c r="AQ32" s="16"/>
      <c r="AR32" s="16"/>
      <c r="AS32" s="16"/>
      <c r="AT32" s="6">
        <f t="shared" si="37"/>
        <v>8</v>
      </c>
      <c r="AU32" s="16"/>
      <c r="AV32" s="16"/>
      <c r="AW32" s="16"/>
      <c r="AX32" s="16"/>
      <c r="AY32" s="6">
        <f t="shared" si="38"/>
        <v>8</v>
      </c>
      <c r="AZ32" s="16"/>
      <c r="BA32" s="16"/>
      <c r="BB32" s="16"/>
      <c r="BC32" s="16"/>
      <c r="BD32" s="6">
        <f t="shared" si="39"/>
        <v>8</v>
      </c>
      <c r="BE32" s="16"/>
      <c r="BF32" s="16"/>
      <c r="BG32" s="16"/>
      <c r="BH32" s="16"/>
      <c r="BI32" s="6">
        <f t="shared" si="40"/>
        <v>8</v>
      </c>
      <c r="BJ32" s="16"/>
      <c r="BK32" s="16"/>
      <c r="BL32" s="16"/>
      <c r="BM32" s="16"/>
      <c r="BN32" s="6">
        <f t="shared" si="41"/>
        <v>8</v>
      </c>
      <c r="BO32" s="16"/>
      <c r="BP32" s="16"/>
      <c r="BQ32" s="16"/>
      <c r="BR32" s="16"/>
      <c r="BS32" s="6">
        <f t="shared" si="42"/>
        <v>8</v>
      </c>
    </row>
    <row r="33" spans="1:71" s="36" customFormat="1" x14ac:dyDescent="0.25">
      <c r="A33" s="6"/>
      <c r="B33" s="49" t="s">
        <v>25</v>
      </c>
      <c r="C33" s="50">
        <v>38</v>
      </c>
      <c r="D33" s="50">
        <v>1464</v>
      </c>
      <c r="E33" s="50">
        <v>32</v>
      </c>
      <c r="F33" s="6">
        <f>IF(B33="MAL",E33,IF(E33&gt;=11,E33+variables!$B$1,11))</f>
        <v>33</v>
      </c>
      <c r="G33" s="38">
        <f t="shared" si="43"/>
        <v>0.21212121212121213</v>
      </c>
      <c r="H33" s="149">
        <v>7</v>
      </c>
      <c r="I33" s="149">
        <f t="shared" si="44"/>
        <v>7</v>
      </c>
      <c r="J33" s="164"/>
      <c r="K33" s="16">
        <v>2017</v>
      </c>
      <c r="L33" s="16">
        <v>2017</v>
      </c>
      <c r="M33" s="16"/>
      <c r="N33" s="16"/>
      <c r="O33" s="16"/>
      <c r="P33" s="149">
        <f t="shared" si="45"/>
        <v>7</v>
      </c>
      <c r="Q33" s="16"/>
      <c r="R33" s="16"/>
      <c r="S33" s="16"/>
      <c r="T33" s="16"/>
      <c r="U33" s="6">
        <f t="shared" si="32"/>
        <v>7</v>
      </c>
      <c r="V33" s="16"/>
      <c r="W33" s="16"/>
      <c r="X33" s="16"/>
      <c r="Y33" s="16"/>
      <c r="Z33" s="6">
        <f t="shared" si="33"/>
        <v>7</v>
      </c>
      <c r="AA33" s="16"/>
      <c r="AB33" s="16"/>
      <c r="AC33" s="16"/>
      <c r="AD33" s="16"/>
      <c r="AE33" s="6">
        <f t="shared" si="34"/>
        <v>7</v>
      </c>
      <c r="AF33" s="16"/>
      <c r="AG33" s="16"/>
      <c r="AH33" s="16"/>
      <c r="AI33" s="16"/>
      <c r="AJ33" s="6">
        <f t="shared" si="35"/>
        <v>7</v>
      </c>
      <c r="AK33" s="16"/>
      <c r="AL33" s="16"/>
      <c r="AM33" s="16"/>
      <c r="AN33" s="16"/>
      <c r="AO33" s="6">
        <f t="shared" si="36"/>
        <v>7</v>
      </c>
      <c r="AP33" s="16"/>
      <c r="AQ33" s="16"/>
      <c r="AR33" s="16"/>
      <c r="AS33" s="16"/>
      <c r="AT33" s="6">
        <f t="shared" si="37"/>
        <v>7</v>
      </c>
      <c r="AU33" s="16"/>
      <c r="AV33" s="16"/>
      <c r="AW33" s="16"/>
      <c r="AX33" s="16"/>
      <c r="AY33" s="6">
        <f t="shared" si="38"/>
        <v>7</v>
      </c>
      <c r="AZ33" s="16"/>
      <c r="BA33" s="16"/>
      <c r="BB33" s="16"/>
      <c r="BC33" s="16"/>
      <c r="BD33" s="6">
        <f t="shared" si="39"/>
        <v>7</v>
      </c>
      <c r="BE33" s="16"/>
      <c r="BF33" s="16"/>
      <c r="BG33" s="16"/>
      <c r="BH33" s="16"/>
      <c r="BI33" s="6">
        <f t="shared" si="40"/>
        <v>7</v>
      </c>
      <c r="BJ33" s="16"/>
      <c r="BK33" s="16"/>
      <c r="BL33" s="16"/>
      <c r="BM33" s="16"/>
      <c r="BN33" s="6">
        <f t="shared" si="41"/>
        <v>7</v>
      </c>
      <c r="BO33" s="16"/>
      <c r="BP33" s="16"/>
      <c r="BQ33" s="16"/>
      <c r="BR33" s="16"/>
      <c r="BS33" s="6">
        <f t="shared" si="42"/>
        <v>7</v>
      </c>
    </row>
    <row r="34" spans="1:71" s="36" customFormat="1" x14ac:dyDescent="0.25">
      <c r="A34" s="6"/>
      <c r="B34" s="47" t="s">
        <v>144</v>
      </c>
      <c r="C34" s="50">
        <v>41</v>
      </c>
      <c r="D34" s="50">
        <v>7591</v>
      </c>
      <c r="E34" s="50">
        <v>52</v>
      </c>
      <c r="F34" s="6">
        <f>IF(B34="MAL",E34,IF(E34&gt;=11,E34+variables!$B$1,11))</f>
        <v>53</v>
      </c>
      <c r="G34" s="38">
        <f t="shared" si="43"/>
        <v>0.47169811320754718</v>
      </c>
      <c r="H34" s="149">
        <v>25</v>
      </c>
      <c r="I34" s="149">
        <f t="shared" si="44"/>
        <v>25</v>
      </c>
      <c r="J34" s="164"/>
      <c r="K34" s="16">
        <v>2017</v>
      </c>
      <c r="L34" s="16">
        <v>2017</v>
      </c>
      <c r="M34" s="16"/>
      <c r="N34" s="16"/>
      <c r="O34" s="16"/>
      <c r="P34" s="149">
        <f t="shared" si="45"/>
        <v>25</v>
      </c>
      <c r="Q34" s="16"/>
      <c r="R34" s="16"/>
      <c r="S34" s="16"/>
      <c r="T34" s="16"/>
      <c r="U34" s="6">
        <f t="shared" si="32"/>
        <v>25</v>
      </c>
      <c r="V34" s="16"/>
      <c r="W34" s="16"/>
      <c r="X34" s="16"/>
      <c r="Y34" s="16"/>
      <c r="Z34" s="6">
        <f t="shared" si="33"/>
        <v>25</v>
      </c>
      <c r="AA34" s="16"/>
      <c r="AB34" s="16"/>
      <c r="AC34" s="16"/>
      <c r="AD34" s="16"/>
      <c r="AE34" s="6">
        <f t="shared" si="34"/>
        <v>25</v>
      </c>
      <c r="AF34" s="16"/>
      <c r="AG34" s="16"/>
      <c r="AH34" s="16"/>
      <c r="AI34" s="16"/>
      <c r="AJ34" s="6">
        <f t="shared" si="35"/>
        <v>25</v>
      </c>
      <c r="AK34" s="16"/>
      <c r="AL34" s="16"/>
      <c r="AM34" s="16"/>
      <c r="AN34" s="16"/>
      <c r="AO34" s="6">
        <f t="shared" si="36"/>
        <v>25</v>
      </c>
      <c r="AP34" s="16"/>
      <c r="AQ34" s="16"/>
      <c r="AR34" s="16"/>
      <c r="AS34" s="16"/>
      <c r="AT34" s="6">
        <f t="shared" si="37"/>
        <v>25</v>
      </c>
      <c r="AU34" s="16"/>
      <c r="AV34" s="16"/>
      <c r="AW34" s="16"/>
      <c r="AX34" s="16"/>
      <c r="AY34" s="6">
        <f t="shared" si="38"/>
        <v>25</v>
      </c>
      <c r="AZ34" s="16"/>
      <c r="BA34" s="16"/>
      <c r="BB34" s="16"/>
      <c r="BC34" s="16"/>
      <c r="BD34" s="6">
        <f t="shared" si="39"/>
        <v>25</v>
      </c>
      <c r="BE34" s="16"/>
      <c r="BF34" s="16"/>
      <c r="BG34" s="16"/>
      <c r="BH34" s="16"/>
      <c r="BI34" s="6">
        <f t="shared" si="40"/>
        <v>25</v>
      </c>
      <c r="BJ34" s="16"/>
      <c r="BK34" s="16"/>
      <c r="BL34" s="16"/>
      <c r="BM34" s="16"/>
      <c r="BN34" s="6">
        <f t="shared" si="41"/>
        <v>25</v>
      </c>
      <c r="BO34" s="16"/>
      <c r="BP34" s="16"/>
      <c r="BQ34" s="16"/>
      <c r="BR34" s="16"/>
      <c r="BS34" s="6">
        <f t="shared" si="42"/>
        <v>25</v>
      </c>
    </row>
    <row r="35" spans="1:71" s="36" customFormat="1" x14ac:dyDescent="0.25">
      <c r="A35" s="6"/>
      <c r="B35" s="6"/>
      <c r="C35" s="50"/>
      <c r="D35" s="50"/>
      <c r="E35" s="50"/>
      <c r="F35" s="6"/>
      <c r="G35" s="38"/>
      <c r="H35" s="149"/>
      <c r="I35" s="149"/>
      <c r="J35" s="164"/>
      <c r="K35" s="6"/>
      <c r="L35" s="16"/>
      <c r="M35" s="16"/>
      <c r="N35" s="16"/>
      <c r="O35" s="16"/>
      <c r="P35" s="6"/>
      <c r="Q35" s="16"/>
      <c r="R35" s="16"/>
      <c r="S35" s="16"/>
      <c r="T35" s="16"/>
      <c r="U35" s="6"/>
      <c r="V35" s="16"/>
      <c r="W35" s="16"/>
      <c r="X35" s="16"/>
      <c r="Y35" s="16"/>
      <c r="Z35" s="6"/>
      <c r="AA35" s="16"/>
      <c r="AB35" s="16"/>
      <c r="AC35" s="16"/>
      <c r="AD35" s="16"/>
      <c r="AE35" s="6"/>
      <c r="AF35" s="16"/>
      <c r="AG35" s="16"/>
      <c r="AH35" s="16"/>
      <c r="AI35" s="16"/>
      <c r="AJ35" s="6"/>
      <c r="AK35" s="16"/>
      <c r="AL35" s="16"/>
      <c r="AM35" s="16"/>
      <c r="AN35" s="16"/>
      <c r="AO35" s="6"/>
      <c r="AP35" s="16"/>
      <c r="AQ35" s="16"/>
      <c r="AR35" s="16"/>
      <c r="AS35" s="16"/>
      <c r="AT35" s="6"/>
      <c r="AU35" s="16"/>
      <c r="AV35" s="16"/>
      <c r="AW35" s="16"/>
      <c r="AX35" s="16"/>
      <c r="AY35" s="6"/>
      <c r="AZ35" s="16"/>
      <c r="BA35" s="16"/>
      <c r="BB35" s="16"/>
      <c r="BC35" s="16"/>
      <c r="BD35" s="6"/>
      <c r="BE35" s="16"/>
      <c r="BF35" s="16"/>
      <c r="BG35" s="16"/>
      <c r="BH35" s="16"/>
      <c r="BI35" s="6"/>
      <c r="BJ35" s="16"/>
      <c r="BK35" s="16"/>
      <c r="BL35" s="16"/>
      <c r="BM35" s="16"/>
      <c r="BN35" s="6"/>
      <c r="BO35" s="16"/>
      <c r="BP35" s="16"/>
      <c r="BQ35" s="16"/>
      <c r="BR35" s="16"/>
      <c r="BS35" s="6"/>
    </row>
    <row r="36" spans="1:71" s="36" customFormat="1" x14ac:dyDescent="0.25">
      <c r="A36" s="6"/>
      <c r="C36" s="6"/>
      <c r="D36" s="6"/>
      <c r="E36" s="6"/>
      <c r="F36" s="6"/>
      <c r="G36" s="6"/>
      <c r="H36" s="149"/>
      <c r="I36" s="149"/>
      <c r="J36" s="149"/>
      <c r="L36" s="6"/>
      <c r="M36" s="6">
        <f>SUM(M21:M34)</f>
        <v>0</v>
      </c>
      <c r="N36" s="6">
        <f>SUM(N21:N34)</f>
        <v>3</v>
      </c>
      <c r="O36" s="6">
        <f>SUM(O21:O34)</f>
        <v>0</v>
      </c>
      <c r="P36" s="149">
        <f t="shared" ref="P36:AU36" si="46">SUM(P20:P34)</f>
        <v>217</v>
      </c>
      <c r="Q36" s="149">
        <f t="shared" si="46"/>
        <v>0</v>
      </c>
      <c r="R36" s="149">
        <f t="shared" si="46"/>
        <v>0</v>
      </c>
      <c r="S36" s="149">
        <f t="shared" si="46"/>
        <v>0</v>
      </c>
      <c r="T36" s="149">
        <f t="shared" si="46"/>
        <v>0</v>
      </c>
      <c r="U36" s="149">
        <f t="shared" si="46"/>
        <v>217</v>
      </c>
      <c r="V36" s="149">
        <f t="shared" si="46"/>
        <v>0</v>
      </c>
      <c r="W36" s="149">
        <f t="shared" si="46"/>
        <v>0</v>
      </c>
      <c r="X36" s="149">
        <f t="shared" si="46"/>
        <v>8</v>
      </c>
      <c r="Y36" s="149">
        <f t="shared" si="46"/>
        <v>0</v>
      </c>
      <c r="Z36" s="149">
        <f t="shared" si="46"/>
        <v>225</v>
      </c>
      <c r="AA36" s="149">
        <f t="shared" si="46"/>
        <v>0</v>
      </c>
      <c r="AB36" s="149">
        <f t="shared" si="46"/>
        <v>0</v>
      </c>
      <c r="AC36" s="149">
        <f t="shared" si="46"/>
        <v>0</v>
      </c>
      <c r="AD36" s="149">
        <f t="shared" si="46"/>
        <v>0</v>
      </c>
      <c r="AE36" s="149">
        <f t="shared" si="46"/>
        <v>225</v>
      </c>
      <c r="AF36" s="149">
        <f t="shared" si="46"/>
        <v>0</v>
      </c>
      <c r="AG36" s="149">
        <f t="shared" si="46"/>
        <v>0</v>
      </c>
      <c r="AH36" s="149">
        <f t="shared" si="46"/>
        <v>0</v>
      </c>
      <c r="AI36" s="149">
        <f t="shared" si="46"/>
        <v>0</v>
      </c>
      <c r="AJ36" s="149">
        <f t="shared" si="46"/>
        <v>225</v>
      </c>
      <c r="AK36" s="149">
        <f t="shared" si="46"/>
        <v>0</v>
      </c>
      <c r="AL36" s="149">
        <f t="shared" si="46"/>
        <v>0</v>
      </c>
      <c r="AM36" s="149">
        <f t="shared" si="46"/>
        <v>0</v>
      </c>
      <c r="AN36" s="149">
        <f t="shared" si="46"/>
        <v>0</v>
      </c>
      <c r="AO36" s="149">
        <f t="shared" si="46"/>
        <v>225</v>
      </c>
      <c r="AP36" s="149">
        <f t="shared" si="46"/>
        <v>0</v>
      </c>
      <c r="AQ36" s="149">
        <f t="shared" si="46"/>
        <v>0</v>
      </c>
      <c r="AR36" s="149">
        <f t="shared" si="46"/>
        <v>0</v>
      </c>
      <c r="AS36" s="149">
        <f t="shared" si="46"/>
        <v>0</v>
      </c>
      <c r="AT36" s="149">
        <f t="shared" si="46"/>
        <v>225</v>
      </c>
      <c r="AU36" s="149">
        <f t="shared" si="46"/>
        <v>0</v>
      </c>
      <c r="AV36" s="149">
        <f t="shared" ref="AV36:BS36" si="47">SUM(AV20:AV34)</f>
        <v>0</v>
      </c>
      <c r="AW36" s="149">
        <f t="shared" si="47"/>
        <v>0</v>
      </c>
      <c r="AX36" s="149">
        <f t="shared" si="47"/>
        <v>0</v>
      </c>
      <c r="AY36" s="149">
        <f t="shared" si="47"/>
        <v>225</v>
      </c>
      <c r="AZ36" s="149">
        <f t="shared" si="47"/>
        <v>0</v>
      </c>
      <c r="BA36" s="149">
        <f t="shared" si="47"/>
        <v>0</v>
      </c>
      <c r="BB36" s="149">
        <f t="shared" si="47"/>
        <v>0</v>
      </c>
      <c r="BC36" s="149">
        <f t="shared" si="47"/>
        <v>0</v>
      </c>
      <c r="BD36" s="149">
        <f t="shared" si="47"/>
        <v>225</v>
      </c>
      <c r="BE36" s="149">
        <f t="shared" si="47"/>
        <v>0</v>
      </c>
      <c r="BF36" s="149">
        <f t="shared" si="47"/>
        <v>0</v>
      </c>
      <c r="BG36" s="149">
        <f t="shared" si="47"/>
        <v>0</v>
      </c>
      <c r="BH36" s="149">
        <f t="shared" si="47"/>
        <v>0</v>
      </c>
      <c r="BI36" s="149">
        <f t="shared" si="47"/>
        <v>225</v>
      </c>
      <c r="BJ36" s="149">
        <f t="shared" si="47"/>
        <v>0</v>
      </c>
      <c r="BK36" s="149">
        <f t="shared" si="47"/>
        <v>0</v>
      </c>
      <c r="BL36" s="149">
        <f t="shared" si="47"/>
        <v>0</v>
      </c>
      <c r="BM36" s="149">
        <f t="shared" si="47"/>
        <v>0</v>
      </c>
      <c r="BN36" s="149">
        <f t="shared" si="47"/>
        <v>225</v>
      </c>
      <c r="BO36" s="149">
        <f t="shared" si="47"/>
        <v>0</v>
      </c>
      <c r="BP36" s="149">
        <f t="shared" si="47"/>
        <v>0</v>
      </c>
      <c r="BQ36" s="149">
        <f t="shared" si="47"/>
        <v>0</v>
      </c>
      <c r="BR36" s="149">
        <f t="shared" si="47"/>
        <v>0</v>
      </c>
      <c r="BS36" s="149">
        <f t="shared" si="47"/>
        <v>225</v>
      </c>
    </row>
    <row r="37" spans="1:71" s="35" customFormat="1" x14ac:dyDescent="0.25">
      <c r="A37" s="4"/>
      <c r="B37" s="4" t="s">
        <v>299</v>
      </c>
      <c r="C37" s="4">
        <f>COUNT(C21:C34)</f>
        <v>14</v>
      </c>
      <c r="D37" s="4"/>
      <c r="E37" s="4">
        <f>SUM(E20:E34)</f>
        <v>464</v>
      </c>
      <c r="F37" s="4">
        <f>SUM(F20:F34)</f>
        <v>478</v>
      </c>
      <c r="G37" s="7">
        <f>$BS36/F37</f>
        <v>0.47071129707112969</v>
      </c>
      <c r="H37" s="169">
        <f>SUM(H20:H34)</f>
        <v>214</v>
      </c>
      <c r="I37" s="169">
        <f>SUM(I20:I34)</f>
        <v>214</v>
      </c>
      <c r="J37" s="169">
        <f>SUM(J20:J34)</f>
        <v>0</v>
      </c>
      <c r="K37" s="6"/>
      <c r="L37" s="6"/>
      <c r="M37" s="4"/>
      <c r="N37" s="4"/>
      <c r="O37" s="4"/>
      <c r="P37" s="7">
        <f>P36/F37</f>
        <v>0.45397489539748953</v>
      </c>
      <c r="Q37" s="4"/>
      <c r="R37" s="4">
        <f>M36+R36</f>
        <v>0</v>
      </c>
      <c r="S37" s="4">
        <f>N36+S36</f>
        <v>3</v>
      </c>
      <c r="T37" s="4">
        <f>O36+T36</f>
        <v>0</v>
      </c>
      <c r="U37" s="7">
        <f>U36/F37</f>
        <v>0.45397489539748953</v>
      </c>
      <c r="V37" s="4"/>
      <c r="W37" s="4">
        <f>R37+W36</f>
        <v>0</v>
      </c>
      <c r="X37" s="4">
        <f>S37+X36</f>
        <v>11</v>
      </c>
      <c r="Y37" s="4">
        <f>T37+Y36</f>
        <v>0</v>
      </c>
      <c r="Z37" s="7">
        <f>Z36/F37</f>
        <v>0.47071129707112969</v>
      </c>
      <c r="AA37" s="4"/>
      <c r="AB37" s="4">
        <f>W37+AB36</f>
        <v>0</v>
      </c>
      <c r="AC37" s="4">
        <f>X37+AC36</f>
        <v>11</v>
      </c>
      <c r="AD37" s="4">
        <f>Y37+AD36</f>
        <v>0</v>
      </c>
      <c r="AE37" s="7">
        <f>AE36/F37</f>
        <v>0.47071129707112969</v>
      </c>
      <c r="AF37" s="4"/>
      <c r="AG37" s="4">
        <f>AB37+AG36</f>
        <v>0</v>
      </c>
      <c r="AH37" s="4">
        <f>AC37+AH36</f>
        <v>11</v>
      </c>
      <c r="AI37" s="4">
        <f>AD37+AI36</f>
        <v>0</v>
      </c>
      <c r="AJ37" s="7">
        <f>AJ36/F37</f>
        <v>0.47071129707112969</v>
      </c>
      <c r="AK37" s="4"/>
      <c r="AL37" s="4">
        <f>AG37+AL36</f>
        <v>0</v>
      </c>
      <c r="AM37" s="4">
        <f>AH37+AM36</f>
        <v>11</v>
      </c>
      <c r="AN37" s="4">
        <f>AI37+AN36</f>
        <v>0</v>
      </c>
      <c r="AO37" s="7">
        <f>AO36/F37</f>
        <v>0.47071129707112969</v>
      </c>
      <c r="AP37" s="4"/>
      <c r="AQ37" s="4">
        <f>AL37+AQ36</f>
        <v>0</v>
      </c>
      <c r="AR37" s="4">
        <f>AM37+AR36</f>
        <v>11</v>
      </c>
      <c r="AS37" s="4">
        <f>AN37+AS36</f>
        <v>0</v>
      </c>
      <c r="AT37" s="7">
        <f>AT36/F37</f>
        <v>0.47071129707112969</v>
      </c>
      <c r="AU37" s="4"/>
      <c r="AV37" s="4">
        <f>AQ37+AV36</f>
        <v>0</v>
      </c>
      <c r="AW37" s="4">
        <f>AR37+AW36</f>
        <v>11</v>
      </c>
      <c r="AX37" s="4">
        <f>AS37+AX36</f>
        <v>0</v>
      </c>
      <c r="AY37" s="7">
        <f>AY36/F37</f>
        <v>0.47071129707112969</v>
      </c>
      <c r="AZ37" s="4"/>
      <c r="BA37" s="4">
        <f>AV37+BA36</f>
        <v>0</v>
      </c>
      <c r="BB37" s="4">
        <f>AW37+BB36</f>
        <v>11</v>
      </c>
      <c r="BC37" s="4">
        <f>AX37+BC36</f>
        <v>0</v>
      </c>
      <c r="BD37" s="7">
        <f>BD36/F37</f>
        <v>0.47071129707112969</v>
      </c>
      <c r="BE37" s="4"/>
      <c r="BF37" s="4">
        <f>BA37+BF36</f>
        <v>0</v>
      </c>
      <c r="BG37" s="4">
        <f>BB37+BG36</f>
        <v>11</v>
      </c>
      <c r="BH37" s="4">
        <f>BC37+BH36</f>
        <v>0</v>
      </c>
      <c r="BI37" s="7">
        <f>BI36/F37</f>
        <v>0.47071129707112969</v>
      </c>
      <c r="BJ37" s="4"/>
      <c r="BK37" s="4">
        <f>BF37+BK36</f>
        <v>0</v>
      </c>
      <c r="BL37" s="4">
        <f>BG37+BL36</f>
        <v>11</v>
      </c>
      <c r="BM37" s="4">
        <f>BH37+BM36</f>
        <v>0</v>
      </c>
      <c r="BN37" s="7">
        <f>BN36/F37</f>
        <v>0.47071129707112969</v>
      </c>
      <c r="BO37" s="4"/>
      <c r="BP37" s="4">
        <f>BK37+BP36</f>
        <v>0</v>
      </c>
      <c r="BQ37" s="4">
        <f>BL37+BQ36</f>
        <v>11</v>
      </c>
      <c r="BR37" s="4">
        <f>BM37+BR36</f>
        <v>0</v>
      </c>
      <c r="BS37" s="7">
        <f>BS36/F37</f>
        <v>0.47071129707112969</v>
      </c>
    </row>
    <row r="38" spans="1:71" s="35" customFormat="1" x14ac:dyDescent="0.25">
      <c r="H38" s="166"/>
      <c r="I38" s="166"/>
      <c r="J38" s="166"/>
      <c r="K38" s="36"/>
      <c r="L38" s="36"/>
    </row>
    <row r="39" spans="1:71" s="35" customFormat="1" x14ac:dyDescent="0.25">
      <c r="H39" s="166"/>
      <c r="I39" s="166"/>
      <c r="J39" s="166"/>
      <c r="K39" s="36"/>
      <c r="L39" s="36"/>
    </row>
    <row r="40" spans="1:71" s="35" customFormat="1" x14ac:dyDescent="0.25">
      <c r="H40" s="166"/>
      <c r="I40" s="166"/>
      <c r="J40" s="166"/>
      <c r="K40" s="36"/>
      <c r="L40" s="36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opLeftCell="A10" zoomScale="150" zoomScaleNormal="150" workbookViewId="0">
      <selection activeCell="P22" sqref="P22"/>
    </sheetView>
  </sheetViews>
  <sheetFormatPr defaultColWidth="8.85546875" defaultRowHeight="15" x14ac:dyDescent="0.25"/>
  <cols>
    <col min="1" max="1" width="9.7109375" customWidth="1"/>
    <col min="2" max="2" width="18.28515625" customWidth="1"/>
    <col min="3" max="3" width="8.42578125" bestFit="1" customWidth="1"/>
    <col min="4" max="4" width="9.7109375" customWidth="1"/>
    <col min="5" max="5" width="8.7109375" customWidth="1"/>
    <col min="6" max="6" width="10.85546875" customWidth="1"/>
    <col min="7" max="11" width="9.7109375" customWidth="1"/>
    <col min="12" max="12" width="9.42578125" style="106" bestFit="1" customWidth="1"/>
  </cols>
  <sheetData>
    <row r="1" spans="1:12" x14ac:dyDescent="0.25">
      <c r="A1" s="208" t="s">
        <v>468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35" customFormat="1" x14ac:dyDescent="0.25">
      <c r="A2" s="64"/>
      <c r="B2" s="65"/>
      <c r="C2" s="65"/>
      <c r="D2" s="65"/>
      <c r="E2" s="65"/>
      <c r="F2" s="107">
        <v>42551</v>
      </c>
      <c r="G2" s="65"/>
      <c r="H2" s="65"/>
      <c r="I2" s="65"/>
      <c r="J2" s="65"/>
      <c r="K2" s="65"/>
      <c r="L2" s="98"/>
    </row>
    <row r="3" spans="1:12" x14ac:dyDescent="0.25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</row>
    <row r="4" spans="1:12" s="35" customFormat="1" x14ac:dyDescent="0.25">
      <c r="A4" s="34"/>
      <c r="L4" s="98"/>
    </row>
    <row r="5" spans="1:12" ht="15.75" thickBot="1" x14ac:dyDescent="0.3">
      <c r="A5" s="67" t="s">
        <v>335</v>
      </c>
      <c r="B5" s="68" t="s">
        <v>248</v>
      </c>
      <c r="C5" s="68" t="s">
        <v>73</v>
      </c>
      <c r="D5" s="68" t="s">
        <v>74</v>
      </c>
      <c r="E5" s="68" t="s">
        <v>183</v>
      </c>
      <c r="F5" s="68" t="s">
        <v>87</v>
      </c>
      <c r="G5" s="68" t="s">
        <v>88</v>
      </c>
      <c r="H5" s="68" t="s">
        <v>188</v>
      </c>
      <c r="I5" s="68" t="s">
        <v>202</v>
      </c>
      <c r="J5" s="68" t="s">
        <v>42</v>
      </c>
      <c r="K5" s="68" t="s">
        <v>43</v>
      </c>
      <c r="L5" s="99" t="s">
        <v>224</v>
      </c>
    </row>
    <row r="6" spans="1:12" ht="15.75" thickTop="1" x14ac:dyDescent="0.25">
      <c r="A6" s="205" t="s">
        <v>439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7"/>
    </row>
    <row r="7" spans="1:12" x14ac:dyDescent="0.25">
      <c r="A7" s="42">
        <f>'C'!C22</f>
        <v>17</v>
      </c>
      <c r="B7" s="4" t="str">
        <f>'C'!A3</f>
        <v>CALIFORNIA</v>
      </c>
      <c r="C7" s="7">
        <f>'C'!G22</f>
        <v>0.7424390243902439</v>
      </c>
      <c r="D7" s="4">
        <f>'C'!BP22</f>
        <v>1</v>
      </c>
      <c r="E7" s="4">
        <f>'C'!BQ22</f>
        <v>45</v>
      </c>
      <c r="F7" s="4">
        <f>'C'!BR22</f>
        <v>2</v>
      </c>
      <c r="G7" s="169">
        <f>'C'!I22</f>
        <v>715</v>
      </c>
      <c r="H7" s="4">
        <f>SUM(D7:G7)</f>
        <v>763</v>
      </c>
      <c r="I7" s="4">
        <f>'C'!F22</f>
        <v>1025</v>
      </c>
      <c r="J7" s="4">
        <f>'C'!J22</f>
        <v>2</v>
      </c>
      <c r="K7" s="4">
        <f>F7+D7</f>
        <v>3</v>
      </c>
      <c r="L7" s="100"/>
    </row>
    <row r="8" spans="1:12" x14ac:dyDescent="0.25">
      <c r="A8" s="42">
        <f>O!C27</f>
        <v>22</v>
      </c>
      <c r="B8" s="4" t="str">
        <f>O!A3</f>
        <v>OHIO</v>
      </c>
      <c r="C8" s="7">
        <f>O!G27</f>
        <v>0.81630309988518945</v>
      </c>
      <c r="D8" s="4">
        <f>O!BP27</f>
        <v>2</v>
      </c>
      <c r="E8" s="4">
        <f>O!BQ27</f>
        <v>6</v>
      </c>
      <c r="F8" s="4">
        <f>O!BR27</f>
        <v>3</v>
      </c>
      <c r="G8" s="169">
        <f>O!I27</f>
        <v>700</v>
      </c>
      <c r="H8" s="4">
        <f>SUM(D8:G8)</f>
        <v>711</v>
      </c>
      <c r="I8" s="4">
        <f>O!F27</f>
        <v>871</v>
      </c>
      <c r="J8" s="4">
        <f>O!J27</f>
        <v>0</v>
      </c>
      <c r="K8" s="4">
        <f>D8+F8</f>
        <v>5</v>
      </c>
      <c r="L8" s="101"/>
    </row>
    <row r="9" spans="1:12" x14ac:dyDescent="0.25">
      <c r="A9" s="203" t="s">
        <v>440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2"/>
    </row>
    <row r="10" spans="1:12" s="39" customFormat="1" x14ac:dyDescent="0.25">
      <c r="A10" s="90">
        <f>F!C30</f>
        <v>25</v>
      </c>
      <c r="B10" s="93" t="str">
        <f>F!A3</f>
        <v>FLORIDA</v>
      </c>
      <c r="C10" s="92">
        <f>F!G30</f>
        <v>0.55000000000000004</v>
      </c>
      <c r="D10" s="94">
        <f>F!BP30</f>
        <v>12</v>
      </c>
      <c r="E10" s="94">
        <f>F!BQ30</f>
        <v>4</v>
      </c>
      <c r="F10" s="94">
        <f>F!BR30</f>
        <v>9</v>
      </c>
      <c r="G10" s="175">
        <f>F!I30</f>
        <v>447</v>
      </c>
      <c r="H10" s="94">
        <f>SUM(D10:G10)</f>
        <v>472</v>
      </c>
      <c r="I10" s="94">
        <f>F!F30</f>
        <v>860</v>
      </c>
      <c r="J10" s="94">
        <f>F!J30</f>
        <v>0</v>
      </c>
      <c r="K10" s="94">
        <f>D10+F10</f>
        <v>21</v>
      </c>
      <c r="L10" s="102"/>
    </row>
    <row r="11" spans="1:12" x14ac:dyDescent="0.25">
      <c r="A11" s="42">
        <f>M!C58</f>
        <v>18</v>
      </c>
      <c r="B11" s="4" t="str">
        <f>M!A40</f>
        <v>MINNESOTA</v>
      </c>
      <c r="C11" s="7">
        <f>M!G58</f>
        <v>0.71619365609348917</v>
      </c>
      <c r="D11" s="4">
        <f>M!BP58</f>
        <v>1</v>
      </c>
      <c r="E11" s="4">
        <f>M!BQ58</f>
        <v>34</v>
      </c>
      <c r="F11" s="4">
        <f>M!BR58</f>
        <v>1</v>
      </c>
      <c r="G11" s="169">
        <f>M!I58</f>
        <v>393</v>
      </c>
      <c r="H11" s="4">
        <f>SUM(D11:G11)</f>
        <v>429</v>
      </c>
      <c r="I11" s="4">
        <f>M!F58</f>
        <v>599</v>
      </c>
      <c r="J11" s="4">
        <f>M!J58</f>
        <v>2</v>
      </c>
      <c r="K11" s="4">
        <f>D11+F11</f>
        <v>2</v>
      </c>
      <c r="L11" s="100"/>
    </row>
    <row r="12" spans="1:12" x14ac:dyDescent="0.25">
      <c r="A12" s="42">
        <f>T!C28</f>
        <v>13</v>
      </c>
      <c r="B12" s="4" t="str">
        <f>T!A13</f>
        <v>TEXAS</v>
      </c>
      <c r="C12" s="7">
        <f>T!G28</f>
        <v>0.72850678733031671</v>
      </c>
      <c r="D12" s="4">
        <f>T!BP28</f>
        <v>6</v>
      </c>
      <c r="E12" s="4">
        <f>T!BQ28</f>
        <v>24</v>
      </c>
      <c r="F12" s="4">
        <f>T!BR28</f>
        <v>1</v>
      </c>
      <c r="G12" s="169">
        <f>T!I28</f>
        <v>453</v>
      </c>
      <c r="H12" s="4">
        <f>SUM(D12:G12)</f>
        <v>484</v>
      </c>
      <c r="I12" s="4">
        <f>T!F28</f>
        <v>663</v>
      </c>
      <c r="J12" s="4">
        <f>T!J28</f>
        <v>3</v>
      </c>
      <c r="K12" s="4">
        <f>D12+F12</f>
        <v>7</v>
      </c>
      <c r="L12" s="101"/>
    </row>
    <row r="13" spans="1:12" x14ac:dyDescent="0.25">
      <c r="A13" s="200" t="s">
        <v>441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2"/>
    </row>
    <row r="14" spans="1:12" x14ac:dyDescent="0.25">
      <c r="A14" s="42">
        <f>A!C27</f>
        <v>8</v>
      </c>
      <c r="B14" s="4" t="str">
        <f>A!A17</f>
        <v>ARIZONA</v>
      </c>
      <c r="C14" s="7">
        <f>A!G27</f>
        <v>0.58233890214797135</v>
      </c>
      <c r="D14" s="4">
        <f>A!BP27</f>
        <v>0</v>
      </c>
      <c r="E14" s="4">
        <f>A!BQ27</f>
        <v>6</v>
      </c>
      <c r="F14" s="4">
        <f>A!BR27</f>
        <v>0</v>
      </c>
      <c r="G14" s="169">
        <f>A!I27</f>
        <v>238</v>
      </c>
      <c r="H14" s="4">
        <f>SUM(D14:G14)</f>
        <v>244</v>
      </c>
      <c r="I14" s="4">
        <f>A!F27</f>
        <v>419</v>
      </c>
      <c r="J14" s="4">
        <f>A!J27</f>
        <v>0</v>
      </c>
      <c r="K14" s="4">
        <f>D14+F14</f>
        <v>0</v>
      </c>
      <c r="L14" s="100"/>
    </row>
    <row r="15" spans="1:12" x14ac:dyDescent="0.25">
      <c r="A15" s="42">
        <f>I!C19</f>
        <v>9</v>
      </c>
      <c r="B15" s="4" t="str">
        <f>I!A8</f>
        <v>ILLINOIS</v>
      </c>
      <c r="C15" s="7">
        <f>I!G19</f>
        <v>0.67098445595854928</v>
      </c>
      <c r="D15" s="4">
        <f>I!BK19</f>
        <v>1</v>
      </c>
      <c r="E15" s="4">
        <f>I!BQ19</f>
        <v>1</v>
      </c>
      <c r="F15" s="4">
        <f>I!BR19</f>
        <v>5</v>
      </c>
      <c r="G15" s="169">
        <f>I!I19</f>
        <v>252</v>
      </c>
      <c r="H15" s="4">
        <f>SUM(D15:G15)</f>
        <v>259</v>
      </c>
      <c r="I15" s="4">
        <f>I!F19</f>
        <v>386</v>
      </c>
      <c r="J15" s="4">
        <f>I!J19</f>
        <v>0</v>
      </c>
      <c r="K15" s="4">
        <f>D15+F15</f>
        <v>6</v>
      </c>
      <c r="L15" s="101"/>
    </row>
    <row r="16" spans="1:12" x14ac:dyDescent="0.25">
      <c r="A16" s="42">
        <f>M!C13</f>
        <v>8</v>
      </c>
      <c r="B16" s="4" t="str">
        <f>M!A3</f>
        <v>MARYLAND</v>
      </c>
      <c r="C16" s="7">
        <f>M!G13</f>
        <v>0.73056994818652854</v>
      </c>
      <c r="D16" s="4">
        <f>M!BP13</f>
        <v>0</v>
      </c>
      <c r="E16" s="4">
        <f>M!BQ13</f>
        <v>31</v>
      </c>
      <c r="F16" s="4">
        <f>M!BR13</f>
        <v>0</v>
      </c>
      <c r="G16" s="169">
        <f>M!I13</f>
        <v>253</v>
      </c>
      <c r="H16" s="4">
        <f t="shared" ref="H16:H68" si="0">SUM(D16:G16)</f>
        <v>284</v>
      </c>
      <c r="I16" s="4">
        <f>M!F13</f>
        <v>386</v>
      </c>
      <c r="J16" s="4">
        <f>M!J13</f>
        <v>3</v>
      </c>
      <c r="K16" s="4">
        <f t="shared" ref="K16:K66" si="1">D16+F16</f>
        <v>0</v>
      </c>
      <c r="L16" s="101"/>
    </row>
    <row r="17" spans="1:12" x14ac:dyDescent="0.25">
      <c r="A17" s="42">
        <f>M!C38</f>
        <v>8</v>
      </c>
      <c r="B17" s="91" t="str">
        <f>M!A28</f>
        <v>MICHIGAN</v>
      </c>
      <c r="C17" s="7">
        <f>M!G38</f>
        <v>0.70754716981132071</v>
      </c>
      <c r="D17" s="4">
        <f>M!BP38</f>
        <v>1</v>
      </c>
      <c r="E17" s="4">
        <f>M!BQ38</f>
        <v>2</v>
      </c>
      <c r="F17" s="4">
        <f>M!BR38</f>
        <v>4</v>
      </c>
      <c r="G17" s="169">
        <f>M!I38</f>
        <v>221</v>
      </c>
      <c r="H17" s="4">
        <f>SUM(D17:G17)</f>
        <v>228</v>
      </c>
      <c r="I17" s="4">
        <f>M!F38</f>
        <v>318</v>
      </c>
      <c r="J17" s="4">
        <f>M!J38</f>
        <v>4</v>
      </c>
      <c r="K17" s="4">
        <f>D17+F17</f>
        <v>5</v>
      </c>
      <c r="L17" s="100"/>
    </row>
    <row r="18" spans="1:12" x14ac:dyDescent="0.25">
      <c r="A18" s="42">
        <f>N!C65</f>
        <v>8</v>
      </c>
      <c r="B18" s="4" t="str">
        <f>N!A55</f>
        <v>NEW YORK</v>
      </c>
      <c r="C18" s="7">
        <f>N!G65</f>
        <v>0.71705426356589153</v>
      </c>
      <c r="D18" s="4">
        <f>N!BP65</f>
        <v>2</v>
      </c>
      <c r="E18" s="4">
        <f>N!BQ65</f>
        <v>0</v>
      </c>
      <c r="F18" s="4">
        <f>N!BR65</f>
        <v>30</v>
      </c>
      <c r="G18" s="169">
        <f>N!I65</f>
        <v>154</v>
      </c>
      <c r="H18" s="4">
        <f t="shared" si="0"/>
        <v>186</v>
      </c>
      <c r="I18" s="4">
        <f>N!F65</f>
        <v>258</v>
      </c>
      <c r="J18" s="4">
        <f>N!J65</f>
        <v>1</v>
      </c>
      <c r="K18" s="4">
        <f t="shared" si="1"/>
        <v>32</v>
      </c>
      <c r="L18" s="101"/>
    </row>
    <row r="19" spans="1:12" x14ac:dyDescent="0.25">
      <c r="A19" s="42">
        <f>P!C15</f>
        <v>10</v>
      </c>
      <c r="B19" s="4" t="str">
        <f>P!A3</f>
        <v>PACIFIC AREAS</v>
      </c>
      <c r="C19" s="7">
        <f>P!G15</f>
        <v>0.80200000000000005</v>
      </c>
      <c r="D19" s="4">
        <f>P!BP15</f>
        <v>6</v>
      </c>
      <c r="E19" s="4">
        <f>P!BQ15</f>
        <v>0</v>
      </c>
      <c r="F19" s="4">
        <f>P!BR15</f>
        <v>1</v>
      </c>
      <c r="G19" s="169">
        <f>P!I15</f>
        <v>394</v>
      </c>
      <c r="H19" s="4">
        <f t="shared" si="0"/>
        <v>401</v>
      </c>
      <c r="I19" s="4">
        <f>P!F15</f>
        <v>500</v>
      </c>
      <c r="J19" s="4">
        <f>P!J15</f>
        <v>0</v>
      </c>
      <c r="K19" s="4">
        <f t="shared" si="1"/>
        <v>7</v>
      </c>
      <c r="L19" s="101"/>
    </row>
    <row r="20" spans="1:12" x14ac:dyDescent="0.25">
      <c r="A20" s="42">
        <f>P!C36</f>
        <v>16</v>
      </c>
      <c r="B20" s="4" t="str">
        <f>P!A17</f>
        <v>PENNSYLVANIA</v>
      </c>
      <c r="C20" s="7">
        <f>P!G36</f>
        <v>0.46209386281588449</v>
      </c>
      <c r="D20" s="4">
        <f>P!BP36</f>
        <v>0</v>
      </c>
      <c r="E20" s="4">
        <f>P!BQ36</f>
        <v>0</v>
      </c>
      <c r="F20" s="4">
        <f>P!BR36</f>
        <v>0</v>
      </c>
      <c r="G20" s="4">
        <f>P!I36</f>
        <v>256</v>
      </c>
      <c r="H20" s="4">
        <f t="shared" si="0"/>
        <v>256</v>
      </c>
      <c r="I20" s="4">
        <f>P!F36</f>
        <v>554</v>
      </c>
      <c r="J20" s="4">
        <f>P!J36</f>
        <v>1</v>
      </c>
      <c r="K20" s="4">
        <f t="shared" si="1"/>
        <v>0</v>
      </c>
      <c r="L20" s="101"/>
    </row>
    <row r="21" spans="1:12" x14ac:dyDescent="0.25">
      <c r="A21" s="42">
        <f>V!C14</f>
        <v>9</v>
      </c>
      <c r="B21" s="4" t="str">
        <f>V!A3</f>
        <v>VIRGINIA</v>
      </c>
      <c r="C21" s="7">
        <f>V!G14</f>
        <v>0.68192771084337345</v>
      </c>
      <c r="D21" s="4">
        <f>V!BP14</f>
        <v>2</v>
      </c>
      <c r="E21" s="4">
        <f>V!BQ14</f>
        <v>4</v>
      </c>
      <c r="F21" s="4">
        <f>V!BR14</f>
        <v>2</v>
      </c>
      <c r="G21" s="169">
        <f>V!I14</f>
        <v>275</v>
      </c>
      <c r="H21" s="4">
        <f t="shared" si="0"/>
        <v>283</v>
      </c>
      <c r="I21" s="4">
        <f>V!F14</f>
        <v>415</v>
      </c>
      <c r="J21" s="4">
        <f>V!J14</f>
        <v>1</v>
      </c>
      <c r="K21" s="4">
        <f t="shared" si="1"/>
        <v>4</v>
      </c>
      <c r="L21" s="101"/>
    </row>
    <row r="22" spans="1:12" x14ac:dyDescent="0.25">
      <c r="A22" s="42">
        <f>W!C37</f>
        <v>14</v>
      </c>
      <c r="B22" s="4" t="str">
        <f>W!A20</f>
        <v>WISCONSIN</v>
      </c>
      <c r="C22" s="7">
        <f>W!G37</f>
        <v>0.47071129707112969</v>
      </c>
      <c r="D22" s="4">
        <f>W!BP37</f>
        <v>0</v>
      </c>
      <c r="E22" s="4">
        <f>W!BQ37</f>
        <v>11</v>
      </c>
      <c r="F22" s="4">
        <f>W!BR37</f>
        <v>0</v>
      </c>
      <c r="G22" s="169">
        <f>W!I37</f>
        <v>214</v>
      </c>
      <c r="H22" s="4">
        <f t="shared" si="0"/>
        <v>225</v>
      </c>
      <c r="I22" s="4">
        <f>W!F37</f>
        <v>478</v>
      </c>
      <c r="J22" s="4">
        <f>W!J37</f>
        <v>0</v>
      </c>
      <c r="K22" s="4">
        <f t="shared" si="1"/>
        <v>0</v>
      </c>
      <c r="L22" s="101"/>
    </row>
    <row r="23" spans="1:12" x14ac:dyDescent="0.25">
      <c r="A23" s="223" t="s">
        <v>442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02"/>
    </row>
    <row r="24" spans="1:12" x14ac:dyDescent="0.25">
      <c r="A24" s="42">
        <f>G!C11</f>
        <v>6</v>
      </c>
      <c r="B24" s="4" t="str">
        <f>G!A3</f>
        <v>GEORGIA</v>
      </c>
      <c r="C24" s="7">
        <f>G!G11</f>
        <v>0.89312977099236646</v>
      </c>
      <c r="D24" s="4">
        <f>G!BP11</f>
        <v>0</v>
      </c>
      <c r="E24" s="4">
        <f>G!BQ11</f>
        <v>4</v>
      </c>
      <c r="F24" s="4">
        <f>G!BR11</f>
        <v>2</v>
      </c>
      <c r="G24" s="169">
        <f>G!I11</f>
        <v>228</v>
      </c>
      <c r="H24" s="4">
        <f t="shared" si="0"/>
        <v>234</v>
      </c>
      <c r="I24" s="4">
        <f>G!F11</f>
        <v>262</v>
      </c>
      <c r="J24" s="4">
        <f>G!J11</f>
        <v>0</v>
      </c>
      <c r="K24" s="4">
        <f t="shared" si="1"/>
        <v>2</v>
      </c>
      <c r="L24" s="101"/>
    </row>
    <row r="25" spans="1:12" x14ac:dyDescent="0.25">
      <c r="A25" s="42">
        <f>M!C83</f>
        <v>9</v>
      </c>
      <c r="B25" s="4" t="str">
        <f>M!A72</f>
        <v>MISSOURI</v>
      </c>
      <c r="C25" s="7">
        <f>M!G83</f>
        <v>0.61994609164420489</v>
      </c>
      <c r="D25" s="4">
        <f>M!BP83</f>
        <v>6</v>
      </c>
      <c r="E25" s="4">
        <f>M!BQ83</f>
        <v>7</v>
      </c>
      <c r="F25" s="4">
        <f>M!BR83</f>
        <v>12</v>
      </c>
      <c r="G25" s="169">
        <f>M!I83</f>
        <v>207</v>
      </c>
      <c r="H25" s="4">
        <f t="shared" si="0"/>
        <v>232</v>
      </c>
      <c r="I25" s="4">
        <f>M!F83</f>
        <v>371</v>
      </c>
      <c r="J25" s="4">
        <f>M!J83</f>
        <v>3</v>
      </c>
      <c r="K25" s="4">
        <f t="shared" si="1"/>
        <v>18</v>
      </c>
      <c r="L25" s="100"/>
    </row>
    <row r="26" spans="1:12" x14ac:dyDescent="0.25">
      <c r="A26" s="42">
        <f>N!C43</f>
        <v>12</v>
      </c>
      <c r="B26" s="4" t="str">
        <f>N!A29</f>
        <v>NEW JERSEY</v>
      </c>
      <c r="C26" s="7">
        <f>N!G43</f>
        <v>0.54294478527607359</v>
      </c>
      <c r="D26" s="4">
        <f>N!BP43</f>
        <v>0</v>
      </c>
      <c r="E26" s="4">
        <f>N!BQ43</f>
        <v>18</v>
      </c>
      <c r="F26" s="4">
        <f>N!BR43</f>
        <v>9</v>
      </c>
      <c r="G26" s="169">
        <f>N!I43</f>
        <v>150</v>
      </c>
      <c r="H26" s="4">
        <f t="shared" si="0"/>
        <v>177</v>
      </c>
      <c r="I26" s="4">
        <f>N!F43</f>
        <v>326</v>
      </c>
      <c r="J26" s="4">
        <f>N!J43</f>
        <v>0</v>
      </c>
      <c r="K26" s="4">
        <f t="shared" si="1"/>
        <v>9</v>
      </c>
      <c r="L26" s="100"/>
    </row>
    <row r="27" spans="1:12" x14ac:dyDescent="0.25">
      <c r="A27" s="42">
        <f>N!C53</f>
        <v>6</v>
      </c>
      <c r="B27" s="4" t="str">
        <f>N!A45</f>
        <v>NEW MEXICO</v>
      </c>
      <c r="C27" s="7">
        <f>N!G53</f>
        <v>0.62337662337662336</v>
      </c>
      <c r="D27" s="4">
        <f>N!BP53</f>
        <v>0</v>
      </c>
      <c r="E27" s="4">
        <f>N!BQ53</f>
        <v>0</v>
      </c>
      <c r="F27" s="4">
        <f>N!BR53</f>
        <v>0</v>
      </c>
      <c r="G27" s="169">
        <f>N!I53</f>
        <v>144</v>
      </c>
      <c r="H27" s="4">
        <f t="shared" si="0"/>
        <v>144</v>
      </c>
      <c r="I27" s="4">
        <f>N!F53</f>
        <v>231</v>
      </c>
      <c r="J27" s="4">
        <f>N!J53</f>
        <v>0</v>
      </c>
      <c r="K27" s="4">
        <f t="shared" si="1"/>
        <v>0</v>
      </c>
      <c r="L27" s="101"/>
    </row>
    <row r="28" spans="1:12" x14ac:dyDescent="0.25">
      <c r="A28" s="42">
        <f>N!C78</f>
        <v>9</v>
      </c>
      <c r="B28" s="4" t="str">
        <f>N!A67</f>
        <v>NORTH CAROLINA</v>
      </c>
      <c r="C28" s="7">
        <f>N!G78</f>
        <v>0.63586956521739135</v>
      </c>
      <c r="D28" s="4">
        <f>N!BP78</f>
        <v>1</v>
      </c>
      <c r="E28" s="4">
        <f>N!BQ78</f>
        <v>13</v>
      </c>
      <c r="F28" s="4">
        <f>N!BR78</f>
        <v>1</v>
      </c>
      <c r="G28" s="169">
        <f>N!I78</f>
        <v>219</v>
      </c>
      <c r="H28" s="4">
        <f t="shared" si="0"/>
        <v>234</v>
      </c>
      <c r="I28" s="4">
        <f>N!F78</f>
        <v>368</v>
      </c>
      <c r="J28" s="4">
        <f>N!J78</f>
        <v>0</v>
      </c>
      <c r="K28" s="4">
        <f t="shared" si="1"/>
        <v>2</v>
      </c>
      <c r="L28" s="101"/>
    </row>
    <row r="29" spans="1:12" x14ac:dyDescent="0.25">
      <c r="A29" s="42">
        <f>W!C13</f>
        <v>8</v>
      </c>
      <c r="B29" s="4" t="str">
        <f>W!A3</f>
        <v>WASHINGTON</v>
      </c>
      <c r="C29" s="7">
        <f>W!G13</f>
        <v>0.6820987654320988</v>
      </c>
      <c r="D29" s="4">
        <f>W!BP13</f>
        <v>4</v>
      </c>
      <c r="E29" s="4">
        <f>W!BQ13</f>
        <v>19</v>
      </c>
      <c r="F29" s="4">
        <f>W!BR13</f>
        <v>2</v>
      </c>
      <c r="G29" s="169">
        <f>W!I13</f>
        <v>196</v>
      </c>
      <c r="H29" s="4">
        <f t="shared" si="0"/>
        <v>221</v>
      </c>
      <c r="I29" s="4">
        <f>W!F13</f>
        <v>324</v>
      </c>
      <c r="J29" s="4">
        <f>W!J13</f>
        <v>0</v>
      </c>
      <c r="K29" s="4">
        <f t="shared" si="1"/>
        <v>6</v>
      </c>
      <c r="L29" s="101"/>
    </row>
    <row r="30" spans="1:12" x14ac:dyDescent="0.25">
      <c r="A30" s="221" t="s">
        <v>443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02"/>
    </row>
    <row r="31" spans="1:12" x14ac:dyDescent="0.25">
      <c r="A31" s="42">
        <f>A!C36</f>
        <v>5</v>
      </c>
      <c r="B31" s="4" t="str">
        <f>A!A29</f>
        <v>ARKANSAS</v>
      </c>
      <c r="C31" s="7">
        <f>A!G36</f>
        <v>0.64534883720930236</v>
      </c>
      <c r="D31" s="4">
        <f>A!BP36</f>
        <v>0</v>
      </c>
      <c r="E31" s="4">
        <f>A!BQ36</f>
        <v>0</v>
      </c>
      <c r="F31" s="4">
        <f>A!BR36</f>
        <v>0</v>
      </c>
      <c r="G31" s="169">
        <f>A!I36</f>
        <v>111</v>
      </c>
      <c r="H31" s="4">
        <f t="shared" si="0"/>
        <v>111</v>
      </c>
      <c r="I31" s="4">
        <f>A!F36</f>
        <v>172</v>
      </c>
      <c r="J31" s="4">
        <f>A!J36</f>
        <v>0</v>
      </c>
      <c r="K31" s="4">
        <f t="shared" si="1"/>
        <v>0</v>
      </c>
      <c r="L31" s="100"/>
    </row>
    <row r="32" spans="1:12" x14ac:dyDescent="0.25">
      <c r="A32" s="42">
        <f>'C'!C32</f>
        <v>6</v>
      </c>
      <c r="B32" s="4" t="str">
        <f>'C'!A24</f>
        <v>COLORADO</v>
      </c>
      <c r="C32" s="7">
        <f>'C'!G32</f>
        <v>0.52192982456140347</v>
      </c>
      <c r="D32" s="4">
        <f>'C'!BP32</f>
        <v>0</v>
      </c>
      <c r="E32" s="4">
        <f>'C'!BQ32</f>
        <v>0</v>
      </c>
      <c r="F32" s="4">
        <f>'C'!BR32</f>
        <v>0</v>
      </c>
      <c r="G32" s="169">
        <f>'C'!I32</f>
        <v>119</v>
      </c>
      <c r="H32" s="4">
        <f t="shared" si="0"/>
        <v>119</v>
      </c>
      <c r="I32" s="4">
        <f>'C'!F32</f>
        <v>228</v>
      </c>
      <c r="J32" s="4">
        <f>'C'!J32</f>
        <v>0</v>
      </c>
      <c r="K32" s="4">
        <f t="shared" si="1"/>
        <v>0</v>
      </c>
      <c r="L32" s="101"/>
    </row>
    <row r="33" spans="1:12" x14ac:dyDescent="0.25">
      <c r="A33" s="42">
        <f>E!C7</f>
        <v>2</v>
      </c>
      <c r="B33" s="4" t="str">
        <f>E!A3</f>
        <v>EUROPE</v>
      </c>
      <c r="C33" s="7">
        <f>E!G7</f>
        <v>0.92028985507246375</v>
      </c>
      <c r="D33" s="4">
        <f>E!BP7</f>
        <v>0</v>
      </c>
      <c r="E33" s="4">
        <f>E!BQ7</f>
        <v>0</v>
      </c>
      <c r="F33" s="4">
        <f>E!BR7</f>
        <v>3</v>
      </c>
      <c r="G33" s="169">
        <f>E!I7</f>
        <v>124</v>
      </c>
      <c r="H33" s="4">
        <f t="shared" si="0"/>
        <v>127</v>
      </c>
      <c r="I33" s="4">
        <f>E!F7</f>
        <v>138</v>
      </c>
      <c r="J33" s="4">
        <f>E!J7</f>
        <v>1</v>
      </c>
      <c r="K33" s="4">
        <f t="shared" si="1"/>
        <v>3</v>
      </c>
      <c r="L33" s="101"/>
    </row>
    <row r="34" spans="1:12" x14ac:dyDescent="0.25">
      <c r="A34" s="42">
        <f>K!C18</f>
        <v>5</v>
      </c>
      <c r="B34" s="4" t="str">
        <f>K!A11</f>
        <v>KENTUCKY</v>
      </c>
      <c r="C34" s="7">
        <f>K!G18</f>
        <v>0.80821917808219179</v>
      </c>
      <c r="D34" s="4">
        <f>K!BP18</f>
        <v>1</v>
      </c>
      <c r="E34" s="4">
        <f>K!BQ18</f>
        <v>29</v>
      </c>
      <c r="F34" s="4">
        <f>K!BR18</f>
        <v>3</v>
      </c>
      <c r="G34" s="169">
        <f>K!I18</f>
        <v>146</v>
      </c>
      <c r="H34" s="4">
        <f t="shared" si="0"/>
        <v>179</v>
      </c>
      <c r="I34" s="4">
        <f>K!F18</f>
        <v>219</v>
      </c>
      <c r="J34" s="4">
        <f>K!J18</f>
        <v>2</v>
      </c>
      <c r="K34" s="4">
        <f t="shared" si="1"/>
        <v>4</v>
      </c>
      <c r="L34" s="101"/>
    </row>
    <row r="35" spans="1:12" x14ac:dyDescent="0.25">
      <c r="A35" s="42">
        <f>M!C70</f>
        <v>7</v>
      </c>
      <c r="B35" s="4" t="str">
        <f>M!A60</f>
        <v>MISSISSIPPI</v>
      </c>
      <c r="C35" s="7">
        <f>M!G70</f>
        <v>0.6806451612903226</v>
      </c>
      <c r="D35" s="4">
        <f>M!BP70</f>
        <v>0</v>
      </c>
      <c r="E35" s="4">
        <f>M!BQ70</f>
        <v>0</v>
      </c>
      <c r="F35" s="4">
        <f>M!BR70</f>
        <v>1</v>
      </c>
      <c r="G35" s="169">
        <f>M!I70</f>
        <v>210</v>
      </c>
      <c r="H35" s="4">
        <f t="shared" si="0"/>
        <v>211</v>
      </c>
      <c r="I35" s="4">
        <f>M!F70</f>
        <v>310</v>
      </c>
      <c r="J35" s="4">
        <f>M!J70</f>
        <v>0</v>
      </c>
      <c r="K35" s="4">
        <f t="shared" si="1"/>
        <v>1</v>
      </c>
      <c r="L35" s="100"/>
    </row>
    <row r="36" spans="1:12" x14ac:dyDescent="0.25">
      <c r="A36" s="42">
        <f>N!C87</f>
        <v>5</v>
      </c>
      <c r="B36" s="4" t="str">
        <f>N!A80</f>
        <v>NORTH DAKOTA</v>
      </c>
      <c r="C36" s="7">
        <f>N!G87</f>
        <v>0.55172413793103448</v>
      </c>
      <c r="D36" s="4">
        <f>N!BP87</f>
        <v>0</v>
      </c>
      <c r="E36" s="4">
        <f>N!BQ87</f>
        <v>0</v>
      </c>
      <c r="F36" s="4">
        <f>N!BR87</f>
        <v>0</v>
      </c>
      <c r="G36" s="169">
        <f>N!I87</f>
        <v>112</v>
      </c>
      <c r="H36" s="4">
        <f t="shared" si="0"/>
        <v>112</v>
      </c>
      <c r="I36" s="4">
        <f>N!F87</f>
        <v>203</v>
      </c>
      <c r="J36" s="4">
        <f>N!J87</f>
        <v>0</v>
      </c>
      <c r="K36" s="4">
        <f t="shared" si="1"/>
        <v>0</v>
      </c>
      <c r="L36" s="100"/>
    </row>
    <row r="37" spans="1:12" x14ac:dyDescent="0.25">
      <c r="A37" s="42">
        <f>O!C51</f>
        <v>10</v>
      </c>
      <c r="B37" s="4" t="str">
        <f>O!A38</f>
        <v>OREGON</v>
      </c>
      <c r="C37" s="7">
        <f>O!G51</f>
        <v>0.40226628895184136</v>
      </c>
      <c r="D37" s="4">
        <f>O!BP51</f>
        <v>3</v>
      </c>
      <c r="E37" s="4">
        <f>O!BQ51</f>
        <v>8</v>
      </c>
      <c r="F37" s="4">
        <f>O!BR51</f>
        <v>0</v>
      </c>
      <c r="G37" s="169">
        <f>O!I51</f>
        <v>126</v>
      </c>
      <c r="H37" s="4">
        <f t="shared" si="0"/>
        <v>137</v>
      </c>
      <c r="I37" s="4">
        <f>O!F51</f>
        <v>353</v>
      </c>
      <c r="J37" s="4">
        <f>O!J51</f>
        <v>2</v>
      </c>
      <c r="K37" s="4">
        <f t="shared" si="1"/>
        <v>3</v>
      </c>
      <c r="L37" s="101"/>
    </row>
    <row r="38" spans="1:12" x14ac:dyDescent="0.25">
      <c r="A38" s="42">
        <f>S!C12</f>
        <v>7</v>
      </c>
      <c r="B38" s="4" t="str">
        <f>S!A3</f>
        <v>SOUTH CAROLINA</v>
      </c>
      <c r="C38" s="7">
        <f>S!G12</f>
        <v>0.62301587301587302</v>
      </c>
      <c r="D38" s="4">
        <f>S!BP12</f>
        <v>0</v>
      </c>
      <c r="E38" s="4">
        <f>S!BQ12</f>
        <v>0</v>
      </c>
      <c r="F38" s="4">
        <f>S!BR12</f>
        <v>0</v>
      </c>
      <c r="G38" s="169">
        <f>S!I12</f>
        <v>157</v>
      </c>
      <c r="H38" s="4">
        <f t="shared" si="0"/>
        <v>157</v>
      </c>
      <c r="I38" s="4">
        <f>S!F12</f>
        <v>252</v>
      </c>
      <c r="J38" s="4">
        <f>S!J12</f>
        <v>0</v>
      </c>
      <c r="K38" s="4">
        <f t="shared" si="1"/>
        <v>0</v>
      </c>
      <c r="L38" s="101"/>
    </row>
    <row r="39" spans="1:12" x14ac:dyDescent="0.25">
      <c r="A39" s="42">
        <f>T!C11</f>
        <v>6</v>
      </c>
      <c r="B39" s="4" t="str">
        <f>T!A3</f>
        <v>TENNESSEE</v>
      </c>
      <c r="C39" s="7">
        <f>T!G11</f>
        <v>0.47058823529411764</v>
      </c>
      <c r="D39" s="4">
        <f>T!BP11</f>
        <v>2</v>
      </c>
      <c r="E39" s="4">
        <f>T!BQ11</f>
        <v>0</v>
      </c>
      <c r="F39" s="4">
        <f>T!BR11</f>
        <v>0</v>
      </c>
      <c r="G39" s="169">
        <f>T!I11</f>
        <v>118</v>
      </c>
      <c r="H39" s="4">
        <f t="shared" si="0"/>
        <v>120</v>
      </c>
      <c r="I39" s="4">
        <f>T!F11</f>
        <v>255</v>
      </c>
      <c r="J39" s="4">
        <f>T!J11</f>
        <v>0</v>
      </c>
      <c r="K39" s="4">
        <f t="shared" si="1"/>
        <v>2</v>
      </c>
      <c r="L39" s="101"/>
    </row>
    <row r="40" spans="1:12" x14ac:dyDescent="0.25">
      <c r="A40" s="219" t="s">
        <v>444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02"/>
    </row>
    <row r="41" spans="1:12" x14ac:dyDescent="0.25">
      <c r="A41" s="42">
        <f>D!C8</f>
        <v>3</v>
      </c>
      <c r="B41" s="4" t="str">
        <f>D!A3</f>
        <v>DELAWARE</v>
      </c>
      <c r="C41" s="7">
        <f>D!G8</f>
        <v>0.69852941176470584</v>
      </c>
      <c r="D41" s="4">
        <f>D!BP8</f>
        <v>3</v>
      </c>
      <c r="E41" s="4">
        <f>D!BQ8</f>
        <v>14</v>
      </c>
      <c r="F41" s="4">
        <f>D!BR8</f>
        <v>3</v>
      </c>
      <c r="G41" s="169">
        <f>D!I8</f>
        <v>75</v>
      </c>
      <c r="H41" s="4">
        <f t="shared" si="0"/>
        <v>95</v>
      </c>
      <c r="I41" s="4">
        <f>D!F8</f>
        <v>136</v>
      </c>
      <c r="J41" s="4">
        <f>D!J8</f>
        <v>1</v>
      </c>
      <c r="K41" s="4">
        <f t="shared" si="1"/>
        <v>6</v>
      </c>
      <c r="L41" s="100"/>
    </row>
    <row r="42" spans="1:12" x14ac:dyDescent="0.25">
      <c r="A42" s="42">
        <f>K!C9</f>
        <v>4</v>
      </c>
      <c r="B42" s="4" t="str">
        <f>K!A3</f>
        <v>KANSAS</v>
      </c>
      <c r="C42" s="7">
        <f>K!G9</f>
        <v>0.25819672131147542</v>
      </c>
      <c r="D42" s="4">
        <f>K!BP9</f>
        <v>0</v>
      </c>
      <c r="E42" s="4">
        <f>K!BQ9</f>
        <v>0</v>
      </c>
      <c r="F42" s="4">
        <f>K!BR9</f>
        <v>0</v>
      </c>
      <c r="G42" s="169">
        <f>K!I9</f>
        <v>63</v>
      </c>
      <c r="H42" s="4">
        <f t="shared" si="0"/>
        <v>63</v>
      </c>
      <c r="I42" s="4">
        <f>K!F9</f>
        <v>244</v>
      </c>
      <c r="J42" s="4">
        <f>K!J9</f>
        <v>0</v>
      </c>
      <c r="K42" s="4">
        <f t="shared" si="1"/>
        <v>0</v>
      </c>
      <c r="L42" s="100"/>
    </row>
    <row r="43" spans="1:12" x14ac:dyDescent="0.25">
      <c r="A43" s="42">
        <f>L!C10</f>
        <v>5</v>
      </c>
      <c r="B43" s="4" t="str">
        <f>L!A3</f>
        <v>LOUISIANA</v>
      </c>
      <c r="C43" s="7">
        <f>L!G10</f>
        <v>0.39285714285714285</v>
      </c>
      <c r="D43" s="4">
        <f>L!BP10</f>
        <v>0</v>
      </c>
      <c r="E43" s="4">
        <f>L!BQ10</f>
        <v>0</v>
      </c>
      <c r="F43" s="4">
        <f>L!BR10</f>
        <v>0</v>
      </c>
      <c r="G43" s="169">
        <f>L!I10</f>
        <v>55</v>
      </c>
      <c r="H43" s="4">
        <f t="shared" si="0"/>
        <v>55</v>
      </c>
      <c r="I43" s="4">
        <f>L!F10</f>
        <v>140</v>
      </c>
      <c r="J43" s="4">
        <f>L!J10</f>
        <v>0</v>
      </c>
      <c r="K43" s="4">
        <f t="shared" si="1"/>
        <v>0</v>
      </c>
      <c r="L43" s="100"/>
    </row>
    <row r="44" spans="1:12" x14ac:dyDescent="0.25">
      <c r="A44" s="42">
        <f>M!C93</f>
        <v>6</v>
      </c>
      <c r="B44" s="4" t="str">
        <f>M!A85</f>
        <v>MONTANA</v>
      </c>
      <c r="C44" s="7">
        <f>M!G93</f>
        <v>0.66233766233766234</v>
      </c>
      <c r="D44" s="4">
        <f>M!BP93</f>
        <v>0</v>
      </c>
      <c r="E44" s="4">
        <f>M!BQ93</f>
        <v>0</v>
      </c>
      <c r="F44" s="4">
        <f>M!BR93</f>
        <v>0</v>
      </c>
      <c r="G44" s="169">
        <f>M!I93</f>
        <v>102</v>
      </c>
      <c r="H44" s="4">
        <f t="shared" si="0"/>
        <v>102</v>
      </c>
      <c r="I44" s="4">
        <f>M!F93</f>
        <v>154</v>
      </c>
      <c r="J44" s="4">
        <f>M!J93</f>
        <v>0</v>
      </c>
      <c r="K44" s="4">
        <f t="shared" si="1"/>
        <v>0</v>
      </c>
      <c r="L44" s="100"/>
    </row>
    <row r="45" spans="1:12" x14ac:dyDescent="0.25">
      <c r="A45" s="42">
        <f>N!C8</f>
        <v>3</v>
      </c>
      <c r="B45" s="4" t="str">
        <f>N!A3</f>
        <v>NEBRASKA</v>
      </c>
      <c r="C45" s="7">
        <f>N!G8</f>
        <v>0.68</v>
      </c>
      <c r="D45" s="4">
        <f>N!BP8</f>
        <v>0</v>
      </c>
      <c r="E45" s="4">
        <f>N!BQ8</f>
        <v>0</v>
      </c>
      <c r="F45" s="4">
        <f>N!BR8</f>
        <v>0</v>
      </c>
      <c r="G45" s="169">
        <f>N!I8</f>
        <v>85</v>
      </c>
      <c r="H45" s="4">
        <f t="shared" si="0"/>
        <v>85</v>
      </c>
      <c r="I45" s="4">
        <f>N!F8</f>
        <v>125</v>
      </c>
      <c r="J45" s="4">
        <f>N!J8</f>
        <v>0</v>
      </c>
      <c r="K45" s="4">
        <f t="shared" si="1"/>
        <v>0</v>
      </c>
      <c r="L45" s="101"/>
    </row>
    <row r="46" spans="1:12" x14ac:dyDescent="0.25">
      <c r="A46" s="42">
        <f>N!C21</f>
        <v>3</v>
      </c>
      <c r="B46" s="4" t="str">
        <f>N!A10</f>
        <v>NEVADA</v>
      </c>
      <c r="C46" s="7">
        <f>N!G21</f>
        <v>0.34782608695652173</v>
      </c>
      <c r="D46" s="4">
        <f>N!BP21</f>
        <v>0</v>
      </c>
      <c r="E46" s="4">
        <f>N!BQ21</f>
        <v>0</v>
      </c>
      <c r="F46" s="4">
        <f>N!BR21</f>
        <v>0</v>
      </c>
      <c r="G46" s="4">
        <f>N!Q20</f>
        <v>0</v>
      </c>
      <c r="H46" s="4">
        <f t="shared" si="0"/>
        <v>0</v>
      </c>
      <c r="I46" s="4">
        <f>N!F21</f>
        <v>23</v>
      </c>
      <c r="J46" s="4">
        <f>N!J21</f>
        <v>0</v>
      </c>
      <c r="K46" s="4">
        <f t="shared" si="1"/>
        <v>0</v>
      </c>
      <c r="L46" s="101"/>
    </row>
    <row r="47" spans="1:12" x14ac:dyDescent="0.25">
      <c r="A47" s="42">
        <f>N!C27</f>
        <v>2</v>
      </c>
      <c r="B47" s="4" t="str">
        <f>N!A23</f>
        <v>NEW HAMPSHIRE</v>
      </c>
      <c r="C47" s="7">
        <f>N!G27</f>
        <v>0.39316239316239315</v>
      </c>
      <c r="D47" s="4">
        <f>N!BP27</f>
        <v>0</v>
      </c>
      <c r="E47" s="4">
        <f>N!BQ27</f>
        <v>1</v>
      </c>
      <c r="F47" s="4">
        <f>N!BR27</f>
        <v>2</v>
      </c>
      <c r="G47" s="169">
        <f>N!I27</f>
        <v>43</v>
      </c>
      <c r="H47" s="4">
        <f t="shared" si="0"/>
        <v>46</v>
      </c>
      <c r="I47" s="4">
        <f>N!F27</f>
        <v>117</v>
      </c>
      <c r="J47" s="4">
        <f>N!J27</f>
        <v>0</v>
      </c>
      <c r="K47" s="4">
        <f t="shared" si="1"/>
        <v>2</v>
      </c>
      <c r="L47" s="101"/>
    </row>
    <row r="48" spans="1:12" x14ac:dyDescent="0.25">
      <c r="A48" s="42">
        <f>O!C36</f>
        <v>5</v>
      </c>
      <c r="B48" s="4" t="str">
        <f>O!A29</f>
        <v>OKLAHOMA</v>
      </c>
      <c r="C48" s="7">
        <f>O!G36</f>
        <v>0.5300546448087432</v>
      </c>
      <c r="D48" s="4">
        <f>O!BP36</f>
        <v>0</v>
      </c>
      <c r="E48" s="4">
        <f>O!BQ36</f>
        <v>0</v>
      </c>
      <c r="F48" s="4">
        <f>O!BR36</f>
        <v>0</v>
      </c>
      <c r="G48" s="169">
        <f>O!I36</f>
        <v>97</v>
      </c>
      <c r="H48" s="4">
        <f t="shared" si="0"/>
        <v>97</v>
      </c>
      <c r="I48" s="4">
        <f>O!F36</f>
        <v>183</v>
      </c>
      <c r="J48" s="4">
        <f>O!J36</f>
        <v>0</v>
      </c>
      <c r="K48" s="4">
        <f t="shared" si="1"/>
        <v>0</v>
      </c>
      <c r="L48" s="101"/>
    </row>
    <row r="49" spans="1:12" x14ac:dyDescent="0.25">
      <c r="A49" s="217" t="s">
        <v>445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02"/>
    </row>
    <row r="50" spans="1:12" x14ac:dyDescent="0.25">
      <c r="A50" s="42"/>
      <c r="B50" s="4"/>
      <c r="C50" s="7"/>
      <c r="D50" s="4"/>
      <c r="E50" s="4"/>
      <c r="F50" s="4"/>
      <c r="G50" s="4"/>
      <c r="H50" s="4"/>
      <c r="I50" s="4"/>
      <c r="J50" s="4"/>
      <c r="K50" s="4"/>
      <c r="L50" s="101"/>
    </row>
    <row r="51" spans="1:12" x14ac:dyDescent="0.25">
      <c r="A51" s="42">
        <v>3</v>
      </c>
      <c r="B51" s="4" t="s">
        <v>212</v>
      </c>
      <c r="C51" s="7"/>
      <c r="D51" s="4"/>
      <c r="E51" s="4"/>
      <c r="F51" s="4"/>
      <c r="G51" s="169">
        <f>I!I27</f>
        <v>64</v>
      </c>
      <c r="H51" s="169"/>
      <c r="I51" s="4"/>
      <c r="J51" s="4"/>
      <c r="K51" s="4"/>
      <c r="L51" s="101"/>
    </row>
    <row r="52" spans="1:12" x14ac:dyDescent="0.25">
      <c r="A52" s="42">
        <f>S!C19</f>
        <v>3</v>
      </c>
      <c r="B52" s="4" t="str">
        <f>S!A14</f>
        <v>SOUTH DAKOTA</v>
      </c>
      <c r="C52" s="7">
        <f>S!G19</f>
        <v>0.55263157894736847</v>
      </c>
      <c r="D52" s="4">
        <f>S!BP19</f>
        <v>0</v>
      </c>
      <c r="E52" s="4">
        <f>S!BQ19</f>
        <v>0</v>
      </c>
      <c r="F52" s="4">
        <f>S!BR19</f>
        <v>0</v>
      </c>
      <c r="G52" s="169">
        <f>S!I19</f>
        <v>63</v>
      </c>
      <c r="H52" s="4">
        <f t="shared" si="0"/>
        <v>63</v>
      </c>
      <c r="I52" s="4">
        <f>S!F19</f>
        <v>114</v>
      </c>
      <c r="J52" s="4">
        <f>S!J19</f>
        <v>0</v>
      </c>
      <c r="K52" s="4">
        <f t="shared" si="1"/>
        <v>0</v>
      </c>
      <c r="L52" s="101"/>
    </row>
    <row r="53" spans="1:12" x14ac:dyDescent="0.25">
      <c r="A53" s="214" t="s">
        <v>298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6"/>
    </row>
    <row r="54" spans="1:12" x14ac:dyDescent="0.25">
      <c r="A54" s="42">
        <v>1</v>
      </c>
      <c r="B54" s="4" t="str">
        <f>CONCATENATE(A!A8," ",A!C9)</f>
        <v>ALASKA 2</v>
      </c>
      <c r="C54" s="7">
        <f>A!G9</f>
        <v>0.7407407407407407</v>
      </c>
      <c r="D54" s="4">
        <f>A!BP11</f>
        <v>0</v>
      </c>
      <c r="E54" s="4">
        <f>A!BQ11</f>
        <v>0</v>
      </c>
      <c r="F54" s="4">
        <f>A!BR11</f>
        <v>0</v>
      </c>
      <c r="G54" s="169">
        <f>A!I9</f>
        <v>20</v>
      </c>
      <c r="H54" s="4">
        <f t="shared" si="0"/>
        <v>20</v>
      </c>
      <c r="I54" s="4">
        <f>A!F11</f>
        <v>27</v>
      </c>
      <c r="J54" s="4">
        <f>A!J11</f>
        <v>0</v>
      </c>
      <c r="K54" s="4">
        <f t="shared" si="1"/>
        <v>0</v>
      </c>
      <c r="L54" s="101"/>
    </row>
    <row r="55" spans="1:12" x14ac:dyDescent="0.25">
      <c r="A55" s="42">
        <v>1</v>
      </c>
      <c r="B55" s="4" t="str">
        <f>CONCATENATE(A!A8," ",A!C13)</f>
        <v>ALASKA 3</v>
      </c>
      <c r="C55" s="7">
        <f>A!G15</f>
        <v>0.95</v>
      </c>
      <c r="D55" s="4">
        <f>A!BP15</f>
        <v>0</v>
      </c>
      <c r="E55" s="4">
        <f>A!BQ15</f>
        <v>0</v>
      </c>
      <c r="F55" s="4">
        <f>A!BR15</f>
        <v>0</v>
      </c>
      <c r="G55" s="169">
        <f>A!I13</f>
        <v>19</v>
      </c>
      <c r="H55" s="4">
        <f t="shared" si="0"/>
        <v>19</v>
      </c>
      <c r="I55" s="4">
        <f>A!F15</f>
        <v>20</v>
      </c>
      <c r="J55" s="4">
        <f>A!J15</f>
        <v>0</v>
      </c>
      <c r="K55" s="4">
        <f t="shared" si="1"/>
        <v>0</v>
      </c>
      <c r="L55" s="101"/>
    </row>
    <row r="56" spans="1:12" x14ac:dyDescent="0.25">
      <c r="A56" s="42">
        <v>1</v>
      </c>
      <c r="B56" s="4" t="s">
        <v>390</v>
      </c>
      <c r="C56" s="7">
        <f>+A!G6</f>
        <v>0.98571428571428577</v>
      </c>
      <c r="D56" s="4">
        <f>+A!BP6</f>
        <v>0</v>
      </c>
      <c r="E56" s="4">
        <f>+A!BQ6</f>
        <v>11</v>
      </c>
      <c r="F56" s="4">
        <f>+A!BR6</f>
        <v>0</v>
      </c>
      <c r="G56" s="169">
        <f>+A!I4</f>
        <v>58</v>
      </c>
      <c r="H56" s="4">
        <f t="shared" si="0"/>
        <v>69</v>
      </c>
      <c r="I56" s="4">
        <f>+A!F6</f>
        <v>70</v>
      </c>
      <c r="J56" s="4">
        <f>+A!J6</f>
        <v>0</v>
      </c>
      <c r="K56" s="4">
        <f t="shared" si="1"/>
        <v>0</v>
      </c>
      <c r="L56" s="101"/>
    </row>
    <row r="57" spans="1:12" x14ac:dyDescent="0.25">
      <c r="A57" s="42">
        <v>1</v>
      </c>
      <c r="B57" s="4" t="str">
        <f>CONCATENATE(D!A10," ",D!C11)</f>
        <v>DC 1</v>
      </c>
      <c r="C57" s="7">
        <f>D!G13</f>
        <v>0.39285714285714285</v>
      </c>
      <c r="D57" s="4">
        <f>D!BP13</f>
        <v>0</v>
      </c>
      <c r="E57" s="4">
        <f>D!BQ13</f>
        <v>0</v>
      </c>
      <c r="F57" s="4">
        <f>D!BR13</f>
        <v>0</v>
      </c>
      <c r="G57" s="169">
        <f>D!I11</f>
        <v>11</v>
      </c>
      <c r="H57" s="4">
        <f t="shared" si="0"/>
        <v>11</v>
      </c>
      <c r="I57" s="4">
        <f>D!F13</f>
        <v>28</v>
      </c>
      <c r="J57" s="4">
        <f>D!J13</f>
        <v>0</v>
      </c>
      <c r="K57" s="4">
        <f t="shared" si="1"/>
        <v>0</v>
      </c>
      <c r="L57" s="101"/>
    </row>
    <row r="58" spans="1:12" x14ac:dyDescent="0.25">
      <c r="A58" s="42">
        <v>1</v>
      </c>
      <c r="B58" s="4" t="str">
        <f>CONCATENATE(H!A3," ",H!C4)</f>
        <v>HAWAII 1</v>
      </c>
      <c r="C58" s="7">
        <f>H!G6</f>
        <v>0.57692307692307687</v>
      </c>
      <c r="D58" s="4">
        <f>H!BP6</f>
        <v>0</v>
      </c>
      <c r="E58" s="4">
        <f>H!BQ6</f>
        <v>0</v>
      </c>
      <c r="F58" s="4">
        <f>H!BR6</f>
        <v>0</v>
      </c>
      <c r="G58" s="169">
        <f>H!I4</f>
        <v>15</v>
      </c>
      <c r="H58" s="4">
        <f t="shared" si="0"/>
        <v>15</v>
      </c>
      <c r="I58" s="4">
        <f>H!F6</f>
        <v>26</v>
      </c>
      <c r="J58" s="4">
        <f>H!J6</f>
        <v>0</v>
      </c>
      <c r="K58" s="4">
        <f t="shared" si="1"/>
        <v>0</v>
      </c>
      <c r="L58" s="101"/>
    </row>
    <row r="59" spans="1:12" x14ac:dyDescent="0.25">
      <c r="A59" s="42">
        <v>1</v>
      </c>
      <c r="B59" s="4" t="str">
        <f>CONCATENATE(I!A3," ",I!C4)</f>
        <v>IDAHO 3</v>
      </c>
      <c r="C59" s="7">
        <f>I!G6</f>
        <v>0.85185185185185186</v>
      </c>
      <c r="D59" s="4">
        <f>I!BP6</f>
        <v>0</v>
      </c>
      <c r="E59" s="4">
        <f>I!BQ6</f>
        <v>10</v>
      </c>
      <c r="F59" s="4">
        <f>I!BR6</f>
        <v>1</v>
      </c>
      <c r="G59" s="169">
        <f>I!I4</f>
        <v>12</v>
      </c>
      <c r="H59" s="4">
        <f t="shared" si="0"/>
        <v>23</v>
      </c>
      <c r="I59" s="4">
        <f>I!F6</f>
        <v>27</v>
      </c>
      <c r="J59" s="4">
        <f>I!J6</f>
        <v>0</v>
      </c>
      <c r="K59" s="4">
        <f t="shared" si="1"/>
        <v>1</v>
      </c>
      <c r="L59" s="101"/>
    </row>
    <row r="60" spans="1:12" x14ac:dyDescent="0.25">
      <c r="A60" s="42">
        <v>1</v>
      </c>
      <c r="B60" s="4" t="s">
        <v>383</v>
      </c>
      <c r="C60" s="7">
        <f>M!G18</f>
        <v>0.19230769230769232</v>
      </c>
      <c r="D60" s="4">
        <f>M!BP18</f>
        <v>0</v>
      </c>
      <c r="E60" s="4">
        <f>M!BQ18</f>
        <v>0</v>
      </c>
      <c r="F60" s="4">
        <f>M!BR18</f>
        <v>0</v>
      </c>
      <c r="G60" s="169">
        <f>M!I16</f>
        <v>10</v>
      </c>
      <c r="H60" s="4">
        <f t="shared" si="0"/>
        <v>10</v>
      </c>
      <c r="I60" s="4">
        <f>M!F18</f>
        <v>52</v>
      </c>
      <c r="J60" s="4">
        <f>M!J18</f>
        <v>0</v>
      </c>
      <c r="K60" s="4">
        <f t="shared" si="1"/>
        <v>0</v>
      </c>
      <c r="L60" s="100"/>
    </row>
    <row r="61" spans="1:12" x14ac:dyDescent="0.25">
      <c r="A61" s="42">
        <v>1</v>
      </c>
      <c r="B61" s="4" t="s">
        <v>384</v>
      </c>
      <c r="C61" s="7">
        <f>M!G22</f>
        <v>0.26315789473684209</v>
      </c>
      <c r="D61" s="4">
        <f>M!BP22</f>
        <v>0</v>
      </c>
      <c r="E61" s="4">
        <f>M!BQ22</f>
        <v>0</v>
      </c>
      <c r="F61" s="4">
        <f>M!BR22</f>
        <v>0</v>
      </c>
      <c r="G61" s="169">
        <f>M!I20</f>
        <v>5</v>
      </c>
      <c r="H61" s="4">
        <f t="shared" si="0"/>
        <v>5</v>
      </c>
      <c r="I61" s="4">
        <f>M!F22</f>
        <v>19</v>
      </c>
      <c r="J61" s="4">
        <f>M!J22</f>
        <v>0</v>
      </c>
      <c r="K61" s="4">
        <f t="shared" si="1"/>
        <v>0</v>
      </c>
      <c r="L61" s="100"/>
    </row>
    <row r="62" spans="1:12" x14ac:dyDescent="0.25">
      <c r="A62" s="42">
        <v>1</v>
      </c>
      <c r="B62" s="4" t="s">
        <v>449</v>
      </c>
      <c r="C62" s="7">
        <f>M!G26</f>
        <v>0.08</v>
      </c>
      <c r="D62" s="4">
        <f>M!BP26</f>
        <v>0</v>
      </c>
      <c r="E62" s="4">
        <f>M!BQ26</f>
        <v>0</v>
      </c>
      <c r="F62" s="4">
        <f>M!BR26</f>
        <v>0</v>
      </c>
      <c r="G62" s="169">
        <f>M!I24</f>
        <v>2</v>
      </c>
      <c r="H62" s="4">
        <f t="shared" si="0"/>
        <v>2</v>
      </c>
      <c r="I62" s="4">
        <f>M!F26</f>
        <v>25</v>
      </c>
      <c r="J62" s="4">
        <f>M!J26</f>
        <v>0</v>
      </c>
      <c r="K62" s="4">
        <f t="shared" si="1"/>
        <v>0</v>
      </c>
      <c r="L62" s="100"/>
    </row>
    <row r="63" spans="1:12" x14ac:dyDescent="0.25">
      <c r="A63" s="42">
        <v>1</v>
      </c>
      <c r="B63" s="27" t="s">
        <v>455</v>
      </c>
      <c r="C63" s="7">
        <f>N!G11</f>
        <v>0.7558139534883721</v>
      </c>
      <c r="D63" s="4">
        <f>N!BP11</f>
        <v>0</v>
      </c>
      <c r="E63" s="4">
        <f>N!BQ11</f>
        <v>0</v>
      </c>
      <c r="F63" s="4">
        <f>N!BR11</f>
        <v>0</v>
      </c>
      <c r="G63" s="169">
        <f>N!I11</f>
        <v>65</v>
      </c>
      <c r="H63" s="4">
        <f t="shared" si="0"/>
        <v>65</v>
      </c>
      <c r="I63" s="4">
        <f>M!F27</f>
        <v>0</v>
      </c>
      <c r="J63" s="4">
        <f>M!J27</f>
        <v>0</v>
      </c>
      <c r="K63" s="4">
        <f t="shared" si="1"/>
        <v>0</v>
      </c>
      <c r="L63" s="100"/>
    </row>
    <row r="64" spans="1:12" x14ac:dyDescent="0.25">
      <c r="A64" s="42">
        <v>1</v>
      </c>
      <c r="B64" s="27" t="s">
        <v>456</v>
      </c>
      <c r="C64" s="7">
        <f>N!G15</f>
        <v>0.8125</v>
      </c>
      <c r="D64" s="4">
        <f>N!BP15</f>
        <v>0</v>
      </c>
      <c r="E64" s="4">
        <f>N!BQ15</f>
        <v>0</v>
      </c>
      <c r="F64" s="4">
        <f>N!BR15</f>
        <v>0</v>
      </c>
      <c r="G64" s="169">
        <f>N!I15</f>
        <v>26</v>
      </c>
      <c r="H64" s="4">
        <f t="shared" si="0"/>
        <v>26</v>
      </c>
      <c r="I64" s="4">
        <f>M!F28</f>
        <v>91</v>
      </c>
      <c r="J64" s="4">
        <f>M!J28</f>
        <v>0</v>
      </c>
      <c r="K64" s="4">
        <f t="shared" si="1"/>
        <v>0</v>
      </c>
      <c r="L64" s="100"/>
    </row>
    <row r="65" spans="1:12" x14ac:dyDescent="0.25">
      <c r="A65" s="42">
        <v>1</v>
      </c>
      <c r="B65" s="27" t="s">
        <v>457</v>
      </c>
      <c r="C65" s="7">
        <f>N!G19</f>
        <v>0.34782608695652173</v>
      </c>
      <c r="D65" s="4">
        <f>N!BP19</f>
        <v>0</v>
      </c>
      <c r="E65" s="4">
        <f>N!BQ19</f>
        <v>0</v>
      </c>
      <c r="F65" s="4">
        <f>N!BR19</f>
        <v>0</v>
      </c>
      <c r="G65" s="169">
        <f>N!I19</f>
        <v>8</v>
      </c>
      <c r="H65" s="4">
        <f t="shared" si="0"/>
        <v>8</v>
      </c>
      <c r="I65" s="4">
        <f>M!F29</f>
        <v>31</v>
      </c>
      <c r="J65" s="4">
        <f>M!J29</f>
        <v>0</v>
      </c>
      <c r="K65" s="4">
        <f t="shared" si="1"/>
        <v>0</v>
      </c>
      <c r="L65" s="100"/>
    </row>
    <row r="66" spans="1:12" x14ac:dyDescent="0.25">
      <c r="A66" s="42">
        <v>1</v>
      </c>
      <c r="B66" s="4" t="s">
        <v>461</v>
      </c>
      <c r="C66" s="7">
        <f>+W!G18</f>
        <v>0.53703703703703709</v>
      </c>
      <c r="D66" s="4">
        <f>+W!BP18</f>
        <v>0</v>
      </c>
      <c r="E66" s="4">
        <f>W!BQ18</f>
        <v>0</v>
      </c>
      <c r="F66" s="4">
        <f>W!BR18</f>
        <v>0</v>
      </c>
      <c r="G66" s="169">
        <f>W!I18</f>
        <v>29</v>
      </c>
      <c r="H66" s="4">
        <f>SUM(D66:G66)</f>
        <v>29</v>
      </c>
      <c r="I66" s="4">
        <f>M!F30</f>
        <v>22</v>
      </c>
      <c r="J66" s="4">
        <f>M!J30</f>
        <v>3</v>
      </c>
      <c r="K66" s="4">
        <f t="shared" si="1"/>
        <v>0</v>
      </c>
      <c r="L66" s="101"/>
    </row>
    <row r="67" spans="1:12" x14ac:dyDescent="0.25">
      <c r="A67" s="34"/>
      <c r="B67" s="35"/>
      <c r="C67" s="61"/>
      <c r="D67" s="35"/>
      <c r="E67" s="35"/>
      <c r="F67" s="35"/>
      <c r="G67" s="35"/>
      <c r="H67" s="35"/>
      <c r="I67" s="35"/>
      <c r="J67" s="35"/>
      <c r="K67" s="35"/>
      <c r="L67" s="103"/>
    </row>
    <row r="68" spans="1:12" x14ac:dyDescent="0.25">
      <c r="A68" s="42"/>
      <c r="B68" s="4" t="s">
        <v>295</v>
      </c>
      <c r="C68" s="7">
        <f>H68/I68</f>
        <v>1</v>
      </c>
      <c r="D68" s="15"/>
      <c r="E68" s="15">
        <v>26</v>
      </c>
      <c r="F68" s="15"/>
      <c r="G68" s="4">
        <v>445</v>
      </c>
      <c r="H68" s="4">
        <f t="shared" si="0"/>
        <v>471</v>
      </c>
      <c r="I68" s="4">
        <v>471</v>
      </c>
      <c r="J68" s="15">
        <v>2</v>
      </c>
      <c r="K68" s="4">
        <f>D68+F68</f>
        <v>0</v>
      </c>
      <c r="L68" s="101"/>
    </row>
    <row r="69" spans="1:12" x14ac:dyDescent="0.25">
      <c r="A69" s="34"/>
      <c r="B69" s="35"/>
      <c r="C69" s="61"/>
      <c r="D69" s="52"/>
      <c r="E69" s="52"/>
      <c r="F69" s="52"/>
      <c r="G69" s="35"/>
      <c r="H69" s="35"/>
      <c r="I69" s="35"/>
      <c r="J69" s="52"/>
      <c r="K69" s="35"/>
      <c r="L69" s="103"/>
    </row>
    <row r="70" spans="1:12" x14ac:dyDescent="0.25">
      <c r="A70" s="69">
        <f>SUM(A2:A69)</f>
        <v>338</v>
      </c>
      <c r="B70" s="1" t="s">
        <v>285</v>
      </c>
      <c r="C70" s="70">
        <f>H70/I70</f>
        <v>0.65656274749802002</v>
      </c>
      <c r="D70" s="1">
        <f t="shared" ref="D70:K70" si="2">SUM(D7:D69)</f>
        <v>54</v>
      </c>
      <c r="E70" s="1">
        <f t="shared" si="2"/>
        <v>328</v>
      </c>
      <c r="F70" s="111">
        <f t="shared" si="2"/>
        <v>97</v>
      </c>
      <c r="G70" s="111">
        <f t="shared" si="2"/>
        <v>8704</v>
      </c>
      <c r="H70" s="111">
        <f t="shared" si="2"/>
        <v>9119</v>
      </c>
      <c r="I70" s="111">
        <f t="shared" si="2"/>
        <v>13889</v>
      </c>
      <c r="J70" s="111">
        <f t="shared" si="2"/>
        <v>31</v>
      </c>
      <c r="K70" s="111">
        <f t="shared" si="2"/>
        <v>151</v>
      </c>
      <c r="L70" s="104"/>
    </row>
    <row r="71" spans="1:12" s="35" customFormat="1" ht="15.75" thickBot="1" x14ac:dyDescent="0.3">
      <c r="A71" s="66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105"/>
    </row>
    <row r="73" spans="1:12" x14ac:dyDescent="0.25">
      <c r="B73" s="63" t="s">
        <v>117</v>
      </c>
      <c r="C73" t="s">
        <v>338</v>
      </c>
    </row>
    <row r="74" spans="1:12" x14ac:dyDescent="0.25">
      <c r="B74" s="63" t="s">
        <v>225</v>
      </c>
      <c r="C74" t="s">
        <v>9</v>
      </c>
    </row>
    <row r="75" spans="1:12" x14ac:dyDescent="0.25">
      <c r="B75" s="63" t="s">
        <v>345</v>
      </c>
      <c r="C75" t="s">
        <v>352</v>
      </c>
    </row>
  </sheetData>
  <mergeCells count="10">
    <mergeCell ref="A53:L53"/>
    <mergeCell ref="A49:L49"/>
    <mergeCell ref="A40:L40"/>
    <mergeCell ref="A30:L30"/>
    <mergeCell ref="A23:L23"/>
    <mergeCell ref="A13:L13"/>
    <mergeCell ref="A9:L9"/>
    <mergeCell ref="A6:L6"/>
    <mergeCell ref="A1:L1"/>
    <mergeCell ref="A3:L3"/>
  </mergeCells>
  <phoneticPr fontId="9" type="noConversion"/>
  <printOptions horizontalCentered="1" verticalCentered="1"/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3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X11" sqref="X11"/>
    </sheetView>
  </sheetViews>
  <sheetFormatPr defaultColWidth="8.85546875" defaultRowHeight="15" x14ac:dyDescent="0.25"/>
  <cols>
    <col min="1" max="1" width="13.85546875" bestFit="1" customWidth="1"/>
    <col min="2" max="2" width="17.28515625" customWidth="1"/>
    <col min="3" max="3" width="4.42578125" customWidth="1"/>
    <col min="4" max="4" width="8.7109375" hidden="1" customWidth="1"/>
    <col min="5" max="5" width="5.42578125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140625" style="39" customWidth="1"/>
    <col min="13" max="14" width="3" customWidth="1"/>
    <col min="15" max="15" width="2.85546875" customWidth="1"/>
    <col min="16" max="16" width="7.140625" customWidth="1"/>
    <col min="17" max="17" width="3.85546875" customWidth="1"/>
    <col min="18" max="20" width="3" customWidth="1"/>
    <col min="21" max="21" width="7.28515625" customWidth="1"/>
    <col min="22" max="25" width="3" customWidth="1"/>
    <col min="26" max="26" width="7" customWidth="1"/>
    <col min="27" max="28" width="3" customWidth="1"/>
    <col min="29" max="29" width="2.85546875" customWidth="1"/>
    <col min="30" max="30" width="3" customWidth="1"/>
    <col min="31" max="31" width="7.140625" customWidth="1"/>
    <col min="32" max="32" width="2.85546875" customWidth="1"/>
    <col min="33" max="33" width="3" customWidth="1"/>
    <col min="34" max="34" width="3.85546875" customWidth="1"/>
    <col min="35" max="35" width="3" customWidth="1"/>
    <col min="36" max="36" width="7.140625" customWidth="1"/>
    <col min="37" max="37" width="2.85546875" customWidth="1"/>
    <col min="38" max="38" width="3" customWidth="1"/>
    <col min="39" max="39" width="3.85546875" customWidth="1"/>
    <col min="40" max="40" width="2.85546875" customWidth="1"/>
    <col min="41" max="41" width="7.140625" customWidth="1"/>
    <col min="42" max="43" width="3" customWidth="1"/>
    <col min="44" max="44" width="3.85546875" customWidth="1"/>
    <col min="45" max="45" width="3" customWidth="1"/>
    <col min="46" max="46" width="7.140625" customWidth="1"/>
    <col min="47" max="48" width="3" customWidth="1"/>
    <col min="49" max="49" width="3.85546875" customWidth="1"/>
    <col min="50" max="50" width="3" customWidth="1"/>
    <col min="51" max="51" width="7.140625" customWidth="1"/>
    <col min="52" max="53" width="3" customWidth="1"/>
    <col min="54" max="54" width="3.85546875" customWidth="1"/>
    <col min="55" max="55" width="3" customWidth="1"/>
    <col min="56" max="56" width="7.140625" customWidth="1"/>
    <col min="57" max="58" width="3" customWidth="1"/>
    <col min="59" max="59" width="3.85546875" customWidth="1"/>
    <col min="60" max="60" width="3" customWidth="1"/>
    <col min="61" max="61" width="7.140625" customWidth="1"/>
    <col min="62" max="63" width="3" customWidth="1"/>
    <col min="64" max="64" width="3.85546875" customWidth="1"/>
    <col min="65" max="65" width="3" customWidth="1"/>
    <col min="66" max="66" width="7.140625" customWidth="1"/>
    <col min="67" max="68" width="3" customWidth="1"/>
    <col min="69" max="69" width="3.85546875" customWidth="1"/>
    <col min="70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7" t="s">
        <v>424</v>
      </c>
      <c r="N1" s="198"/>
      <c r="O1" s="198"/>
      <c r="P1" s="199"/>
      <c r="Q1" s="197" t="s">
        <v>157</v>
      </c>
      <c r="R1" s="198"/>
      <c r="S1" s="198"/>
      <c r="T1" s="198"/>
      <c r="U1" s="199"/>
      <c r="V1" s="197" t="s">
        <v>361</v>
      </c>
      <c r="W1" s="198"/>
      <c r="X1" s="198"/>
      <c r="Y1" s="198"/>
      <c r="Z1" s="199"/>
      <c r="AA1" s="197" t="s">
        <v>176</v>
      </c>
      <c r="AB1" s="198"/>
      <c r="AC1" s="198"/>
      <c r="AD1" s="198"/>
      <c r="AE1" s="199"/>
      <c r="AF1" s="197" t="s">
        <v>177</v>
      </c>
      <c r="AG1" s="198"/>
      <c r="AH1" s="198"/>
      <c r="AI1" s="198"/>
      <c r="AJ1" s="199"/>
      <c r="AK1" s="197" t="s">
        <v>94</v>
      </c>
      <c r="AL1" s="198"/>
      <c r="AM1" s="198"/>
      <c r="AN1" s="198"/>
      <c r="AO1" s="199"/>
      <c r="AP1" s="197" t="s">
        <v>95</v>
      </c>
      <c r="AQ1" s="198"/>
      <c r="AR1" s="198"/>
      <c r="AS1" s="198"/>
      <c r="AT1" s="199"/>
      <c r="AU1" s="197" t="s">
        <v>65</v>
      </c>
      <c r="AV1" s="198"/>
      <c r="AW1" s="198"/>
      <c r="AX1" s="198"/>
      <c r="AY1" s="199"/>
      <c r="AZ1" s="197" t="s">
        <v>66</v>
      </c>
      <c r="BA1" s="198"/>
      <c r="BB1" s="198"/>
      <c r="BC1" s="198"/>
      <c r="BD1" s="199"/>
      <c r="BE1" s="197" t="s">
        <v>58</v>
      </c>
      <c r="BF1" s="198"/>
      <c r="BG1" s="198"/>
      <c r="BH1" s="198"/>
      <c r="BI1" s="199"/>
      <c r="BJ1" s="197" t="s">
        <v>278</v>
      </c>
      <c r="BK1" s="198"/>
      <c r="BL1" s="198"/>
      <c r="BM1" s="198"/>
      <c r="BN1" s="199"/>
      <c r="BO1" s="197" t="s">
        <v>396</v>
      </c>
      <c r="BP1" s="198"/>
      <c r="BQ1" s="198"/>
      <c r="BR1" s="198"/>
      <c r="BS1" s="199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s="39" customFormat="1" x14ac:dyDescent="0.25">
      <c r="A3" s="75" t="s">
        <v>80</v>
      </c>
      <c r="B3" s="59" t="s">
        <v>142</v>
      </c>
      <c r="C3" s="59"/>
      <c r="D3" s="59"/>
      <c r="E3" s="183">
        <v>148</v>
      </c>
      <c r="F3" s="59">
        <f>IF(B3="MAL",E3,IF(E3&gt;=11,E3+variables!$B$1,11))</f>
        <v>148</v>
      </c>
      <c r="G3" s="76">
        <f>+BS3/F3</f>
        <v>0.97297297297297303</v>
      </c>
      <c r="H3" s="156">
        <v>144</v>
      </c>
      <c r="I3" s="156">
        <f>+H3+J3</f>
        <v>144</v>
      </c>
      <c r="J3" s="171"/>
      <c r="K3" s="23">
        <v>2017</v>
      </c>
      <c r="L3" s="23">
        <v>2017</v>
      </c>
      <c r="M3" s="23"/>
      <c r="N3" s="23"/>
      <c r="O3" s="23"/>
      <c r="P3" s="156">
        <f>+H3</f>
        <v>144</v>
      </c>
      <c r="Q3" s="23"/>
      <c r="R3" s="23"/>
      <c r="S3" s="23"/>
      <c r="T3" s="23"/>
      <c r="U3" s="6">
        <f t="shared" ref="U3:U20" si="0">SUM(P3:T3)</f>
        <v>144</v>
      </c>
      <c r="V3" s="23"/>
      <c r="W3" s="23"/>
      <c r="X3" s="23"/>
      <c r="Y3" s="23"/>
      <c r="Z3" s="6">
        <f t="shared" ref="Z3:Z20" si="1">SUM(U3:Y3)</f>
        <v>144</v>
      </c>
      <c r="AA3" s="23"/>
      <c r="AB3" s="23"/>
      <c r="AC3" s="23"/>
      <c r="AD3" s="23"/>
      <c r="AE3" s="6">
        <f t="shared" ref="AE3:AE20" si="2">SUM(Z3:AD3)</f>
        <v>144</v>
      </c>
      <c r="AF3" s="23"/>
      <c r="AG3" s="23"/>
      <c r="AH3" s="23"/>
      <c r="AI3" s="23"/>
      <c r="AJ3" s="6">
        <f t="shared" ref="AJ3:AJ20" si="3">SUM(AE3:AI3)</f>
        <v>144</v>
      </c>
      <c r="AK3" s="23"/>
      <c r="AL3" s="23"/>
      <c r="AM3" s="23"/>
      <c r="AN3" s="23"/>
      <c r="AO3" s="6">
        <f t="shared" ref="AO3:AO20" si="4">SUM(AJ3:AN3)</f>
        <v>144</v>
      </c>
      <c r="AP3" s="23"/>
      <c r="AQ3" s="23"/>
      <c r="AR3" s="23"/>
      <c r="AS3" s="23"/>
      <c r="AT3" s="6">
        <f t="shared" ref="AT3:AT20" si="5">SUM(AO3:AS3)</f>
        <v>144</v>
      </c>
      <c r="AU3" s="23"/>
      <c r="AV3" s="23"/>
      <c r="AW3" s="23"/>
      <c r="AX3" s="23"/>
      <c r="AY3" s="6">
        <f t="shared" ref="AY3:AY20" si="6">SUM(AT3:AX3)</f>
        <v>144</v>
      </c>
      <c r="AZ3" s="23"/>
      <c r="BA3" s="23"/>
      <c r="BB3" s="23"/>
      <c r="BC3" s="23"/>
      <c r="BD3" s="6">
        <f t="shared" ref="BD3:BD20" si="7">SUM(AY3:BC3)</f>
        <v>144</v>
      </c>
      <c r="BE3" s="23"/>
      <c r="BF3" s="23"/>
      <c r="BG3" s="23"/>
      <c r="BH3" s="23"/>
      <c r="BI3" s="6">
        <f t="shared" ref="BI3:BI20" si="8">SUM(BD3:BH3)</f>
        <v>144</v>
      </c>
      <c r="BJ3" s="23"/>
      <c r="BK3" s="23"/>
      <c r="BL3" s="23"/>
      <c r="BM3" s="23"/>
      <c r="BN3" s="6">
        <f t="shared" ref="BN3:BN20" si="9">SUM(BI3:BM3)</f>
        <v>144</v>
      </c>
      <c r="BO3" s="23"/>
      <c r="BP3" s="23"/>
      <c r="BQ3" s="23"/>
      <c r="BR3" s="23"/>
      <c r="BS3" s="6">
        <f t="shared" ref="BS3:BS20" si="10">SUM(BN3:BR3)</f>
        <v>144</v>
      </c>
    </row>
    <row r="4" spans="1:71" s="39" customFormat="1" x14ac:dyDescent="0.25">
      <c r="A4" s="6"/>
      <c r="B4" s="180" t="s">
        <v>77</v>
      </c>
      <c r="C4" s="2">
        <v>5</v>
      </c>
      <c r="D4" s="17">
        <v>52</v>
      </c>
      <c r="E4" s="3">
        <v>20</v>
      </c>
      <c r="F4" s="6">
        <f>IF(B4="MAL",E4,IF(E4&gt;=11,E4+variables!$B$1,11))</f>
        <v>21</v>
      </c>
      <c r="G4" s="76">
        <f t="shared" ref="G4:G20" si="11">$BS4/F4</f>
        <v>0.23809523809523808</v>
      </c>
      <c r="H4" s="156">
        <v>5</v>
      </c>
      <c r="I4" s="156">
        <f t="shared" ref="I4:I20" si="12">+H4+J4</f>
        <v>5</v>
      </c>
      <c r="J4" s="164"/>
      <c r="K4" s="23">
        <v>2017</v>
      </c>
      <c r="L4" s="16">
        <v>2017</v>
      </c>
      <c r="M4" s="16"/>
      <c r="N4" s="16"/>
      <c r="O4" s="16"/>
      <c r="P4" s="149">
        <f>H4+SUM(M4:O4)</f>
        <v>5</v>
      </c>
      <c r="Q4" s="16"/>
      <c r="R4" s="16"/>
      <c r="S4" s="16"/>
      <c r="T4" s="16"/>
      <c r="U4" s="6">
        <f t="shared" si="0"/>
        <v>5</v>
      </c>
      <c r="V4" s="16"/>
      <c r="W4" s="16"/>
      <c r="X4" s="16"/>
      <c r="Y4" s="16"/>
      <c r="Z4" s="6">
        <f t="shared" si="1"/>
        <v>5</v>
      </c>
      <c r="AA4" s="16"/>
      <c r="AB4" s="16"/>
      <c r="AC4" s="16"/>
      <c r="AD4" s="16"/>
      <c r="AE4" s="6">
        <f t="shared" si="2"/>
        <v>5</v>
      </c>
      <c r="AF4" s="16"/>
      <c r="AG4" s="16"/>
      <c r="AH4" s="16"/>
      <c r="AI4" s="16"/>
      <c r="AJ4" s="6">
        <f t="shared" si="3"/>
        <v>5</v>
      </c>
      <c r="AK4" s="16"/>
      <c r="AL4" s="16"/>
      <c r="AM4" s="16"/>
      <c r="AN4" s="16"/>
      <c r="AO4" s="6">
        <f t="shared" si="4"/>
        <v>5</v>
      </c>
      <c r="AP4" s="16"/>
      <c r="AQ4" s="16"/>
      <c r="AR4" s="16"/>
      <c r="AS4" s="16"/>
      <c r="AT4" s="6">
        <f t="shared" si="5"/>
        <v>5</v>
      </c>
      <c r="AU4" s="16"/>
      <c r="AV4" s="16"/>
      <c r="AW4" s="16"/>
      <c r="AX4" s="16"/>
      <c r="AY4" s="6">
        <f t="shared" si="6"/>
        <v>5</v>
      </c>
      <c r="AZ4" s="16"/>
      <c r="BA4" s="16"/>
      <c r="BB4" s="16"/>
      <c r="BC4" s="16"/>
      <c r="BD4" s="6">
        <f t="shared" si="7"/>
        <v>5</v>
      </c>
      <c r="BE4" s="16"/>
      <c r="BF4" s="16"/>
      <c r="BG4" s="16"/>
      <c r="BH4" s="16"/>
      <c r="BI4" s="6">
        <f t="shared" si="8"/>
        <v>5</v>
      </c>
      <c r="BJ4" s="16"/>
      <c r="BK4" s="16"/>
      <c r="BL4" s="16"/>
      <c r="BM4" s="16"/>
      <c r="BN4" s="6">
        <f t="shared" si="9"/>
        <v>5</v>
      </c>
      <c r="BO4" s="16"/>
      <c r="BP4" s="16"/>
      <c r="BQ4" s="16"/>
      <c r="BR4" s="16"/>
      <c r="BS4" s="6">
        <f t="shared" si="10"/>
        <v>5</v>
      </c>
    </row>
    <row r="5" spans="1:71" s="39" customFormat="1" x14ac:dyDescent="0.25">
      <c r="A5" s="6"/>
      <c r="B5" s="3" t="s">
        <v>114</v>
      </c>
      <c r="C5" s="2">
        <v>6</v>
      </c>
      <c r="D5" s="17"/>
      <c r="E5" s="3">
        <v>81</v>
      </c>
      <c r="F5" s="6">
        <f>IF(B5="MAL",E5,IF(E5&gt;=11,E5+variables!$B$1,11))</f>
        <v>82</v>
      </c>
      <c r="G5" s="76">
        <f t="shared" si="11"/>
        <v>0.73170731707317072</v>
      </c>
      <c r="H5" s="156">
        <v>60</v>
      </c>
      <c r="I5" s="156">
        <f t="shared" si="12"/>
        <v>60</v>
      </c>
      <c r="J5" s="164"/>
      <c r="K5" s="23">
        <v>2017</v>
      </c>
      <c r="L5" s="16">
        <v>2017</v>
      </c>
      <c r="M5" s="16"/>
      <c r="N5" s="16"/>
      <c r="O5" s="16"/>
      <c r="P5" s="149">
        <f t="shared" ref="P5:P20" si="13">H5+SUM(M5:O5)</f>
        <v>60</v>
      </c>
      <c r="Q5" s="16"/>
      <c r="R5" s="16"/>
      <c r="S5" s="16"/>
      <c r="T5" s="16"/>
      <c r="U5" s="6">
        <f t="shared" si="0"/>
        <v>60</v>
      </c>
      <c r="V5" s="16"/>
      <c r="W5" s="16"/>
      <c r="X5" s="16"/>
      <c r="Y5" s="16"/>
      <c r="Z5" s="6">
        <f t="shared" si="1"/>
        <v>60</v>
      </c>
      <c r="AA5" s="16"/>
      <c r="AB5" s="16"/>
      <c r="AC5" s="16"/>
      <c r="AD5" s="16"/>
      <c r="AE5" s="6">
        <f t="shared" si="2"/>
        <v>60</v>
      </c>
      <c r="AF5" s="16"/>
      <c r="AG5" s="16"/>
      <c r="AH5" s="16"/>
      <c r="AI5" s="16"/>
      <c r="AJ5" s="6">
        <f t="shared" si="3"/>
        <v>60</v>
      </c>
      <c r="AK5" s="16"/>
      <c r="AL5" s="16"/>
      <c r="AM5" s="16"/>
      <c r="AN5" s="16"/>
      <c r="AO5" s="6">
        <f t="shared" si="4"/>
        <v>60</v>
      </c>
      <c r="AP5" s="16"/>
      <c r="AQ5" s="16"/>
      <c r="AR5" s="16"/>
      <c r="AS5" s="16"/>
      <c r="AT5" s="6">
        <f t="shared" si="5"/>
        <v>60</v>
      </c>
      <c r="AU5" s="16"/>
      <c r="AV5" s="16"/>
      <c r="AW5" s="16"/>
      <c r="AX5" s="16"/>
      <c r="AY5" s="6">
        <f t="shared" si="6"/>
        <v>60</v>
      </c>
      <c r="AZ5" s="16"/>
      <c r="BA5" s="16"/>
      <c r="BB5" s="16"/>
      <c r="BC5" s="16"/>
      <c r="BD5" s="6">
        <f t="shared" si="7"/>
        <v>60</v>
      </c>
      <c r="BE5" s="16"/>
      <c r="BF5" s="16"/>
      <c r="BG5" s="16"/>
      <c r="BH5" s="16"/>
      <c r="BI5" s="6">
        <f t="shared" si="8"/>
        <v>60</v>
      </c>
      <c r="BJ5" s="16"/>
      <c r="BK5" s="16"/>
      <c r="BL5" s="16"/>
      <c r="BM5" s="16"/>
      <c r="BN5" s="6">
        <f t="shared" si="9"/>
        <v>60</v>
      </c>
      <c r="BO5" s="16"/>
      <c r="BP5" s="16"/>
      <c r="BQ5" s="16"/>
      <c r="BR5" s="16"/>
      <c r="BS5" s="6">
        <f t="shared" si="10"/>
        <v>60</v>
      </c>
    </row>
    <row r="6" spans="1:71" s="39" customFormat="1" x14ac:dyDescent="0.25">
      <c r="A6" s="6"/>
      <c r="B6" s="181" t="s">
        <v>275</v>
      </c>
      <c r="C6" s="2">
        <v>7</v>
      </c>
      <c r="D6" s="17">
        <v>1747</v>
      </c>
      <c r="E6" s="18">
        <v>38</v>
      </c>
      <c r="F6" s="6">
        <f>IF(B6="MAL",E6,IF(E6&gt;=11,E6+variables!$B$1,11))</f>
        <v>39</v>
      </c>
      <c r="G6" s="76">
        <f t="shared" si="11"/>
        <v>0.53846153846153844</v>
      </c>
      <c r="H6" s="156">
        <v>21</v>
      </c>
      <c r="I6" s="156">
        <f t="shared" si="12"/>
        <v>21</v>
      </c>
      <c r="J6" s="164"/>
      <c r="K6" s="23">
        <v>2017</v>
      </c>
      <c r="L6" s="16">
        <v>2017</v>
      </c>
      <c r="M6" s="16"/>
      <c r="N6" s="16"/>
      <c r="O6" s="16"/>
      <c r="P6" s="149">
        <f t="shared" si="13"/>
        <v>21</v>
      </c>
      <c r="Q6" s="16"/>
      <c r="R6" s="16"/>
      <c r="S6" s="16"/>
      <c r="T6" s="16"/>
      <c r="U6" s="6">
        <f t="shared" si="0"/>
        <v>21</v>
      </c>
      <c r="V6" s="16"/>
      <c r="W6" s="16"/>
      <c r="X6" s="16"/>
      <c r="Y6" s="16"/>
      <c r="Z6" s="6">
        <f t="shared" si="1"/>
        <v>21</v>
      </c>
      <c r="AA6" s="16"/>
      <c r="AB6" s="16"/>
      <c r="AC6" s="16"/>
      <c r="AD6" s="16"/>
      <c r="AE6" s="6">
        <f t="shared" si="2"/>
        <v>21</v>
      </c>
      <c r="AF6" s="16"/>
      <c r="AG6" s="16"/>
      <c r="AH6" s="16"/>
      <c r="AI6" s="16"/>
      <c r="AJ6" s="6">
        <f t="shared" si="3"/>
        <v>21</v>
      </c>
      <c r="AK6" s="16"/>
      <c r="AL6" s="16"/>
      <c r="AM6" s="16"/>
      <c r="AN6" s="16"/>
      <c r="AO6" s="6">
        <f t="shared" si="4"/>
        <v>21</v>
      </c>
      <c r="AP6" s="16"/>
      <c r="AQ6" s="16"/>
      <c r="AR6" s="16"/>
      <c r="AS6" s="16"/>
      <c r="AT6" s="6">
        <f t="shared" si="5"/>
        <v>21</v>
      </c>
      <c r="AU6" s="16"/>
      <c r="AV6" s="16"/>
      <c r="AW6" s="16"/>
      <c r="AX6" s="16"/>
      <c r="AY6" s="6">
        <f t="shared" si="6"/>
        <v>21</v>
      </c>
      <c r="AZ6" s="16"/>
      <c r="BA6" s="16"/>
      <c r="BB6" s="16"/>
      <c r="BC6" s="16"/>
      <c r="BD6" s="6">
        <f t="shared" si="7"/>
        <v>21</v>
      </c>
      <c r="BE6" s="16"/>
      <c r="BF6" s="16"/>
      <c r="BG6" s="16"/>
      <c r="BH6" s="16"/>
      <c r="BI6" s="6">
        <f t="shared" si="8"/>
        <v>21</v>
      </c>
      <c r="BJ6" s="16"/>
      <c r="BK6" s="16"/>
      <c r="BL6" s="16"/>
      <c r="BM6" s="16"/>
      <c r="BN6" s="6">
        <f t="shared" si="9"/>
        <v>21</v>
      </c>
      <c r="BO6" s="16"/>
      <c r="BP6" s="16"/>
      <c r="BQ6" s="16"/>
      <c r="BR6" s="16"/>
      <c r="BS6" s="6">
        <f t="shared" si="10"/>
        <v>21</v>
      </c>
    </row>
    <row r="7" spans="1:71" s="39" customFormat="1" x14ac:dyDescent="0.25">
      <c r="A7" s="6"/>
      <c r="B7" s="3" t="s">
        <v>91</v>
      </c>
      <c r="C7" s="2">
        <v>16</v>
      </c>
      <c r="D7" s="17">
        <v>2333</v>
      </c>
      <c r="E7" s="3">
        <v>66</v>
      </c>
      <c r="F7" s="6">
        <f>IF(B7="MAL",E7,IF(E7&gt;=11,E7+variables!$B$1,11))</f>
        <v>67</v>
      </c>
      <c r="G7" s="76">
        <f t="shared" si="11"/>
        <v>0.64179104477611937</v>
      </c>
      <c r="H7" s="156">
        <v>42</v>
      </c>
      <c r="I7" s="159">
        <f t="shared" si="12"/>
        <v>42</v>
      </c>
      <c r="J7" s="164"/>
      <c r="K7" s="23">
        <v>2017</v>
      </c>
      <c r="L7" s="16">
        <v>2017</v>
      </c>
      <c r="M7" s="16"/>
      <c r="N7" s="16"/>
      <c r="O7" s="16">
        <v>1</v>
      </c>
      <c r="P7" s="149">
        <f t="shared" si="13"/>
        <v>43</v>
      </c>
      <c r="Q7" s="16"/>
      <c r="R7" s="16"/>
      <c r="S7" s="16"/>
      <c r="T7" s="16"/>
      <c r="U7" s="6">
        <f t="shared" si="0"/>
        <v>43</v>
      </c>
      <c r="V7" s="16"/>
      <c r="W7" s="16"/>
      <c r="X7" s="16"/>
      <c r="Y7" s="16"/>
      <c r="Z7" s="6">
        <f t="shared" si="1"/>
        <v>43</v>
      </c>
      <c r="AA7" s="16"/>
      <c r="AB7" s="16"/>
      <c r="AC7" s="16"/>
      <c r="AD7" s="16"/>
      <c r="AE7" s="6">
        <f t="shared" si="2"/>
        <v>43</v>
      </c>
      <c r="AF7" s="16"/>
      <c r="AG7" s="16"/>
      <c r="AH7" s="16"/>
      <c r="AI7" s="16"/>
      <c r="AJ7" s="6">
        <f t="shared" si="3"/>
        <v>43</v>
      </c>
      <c r="AK7" s="16"/>
      <c r="AL7" s="16"/>
      <c r="AM7" s="16"/>
      <c r="AN7" s="16"/>
      <c r="AO7" s="6">
        <f t="shared" si="4"/>
        <v>43</v>
      </c>
      <c r="AP7" s="16"/>
      <c r="AQ7" s="16"/>
      <c r="AR7" s="16"/>
      <c r="AS7" s="16"/>
      <c r="AT7" s="6">
        <f t="shared" si="5"/>
        <v>43</v>
      </c>
      <c r="AU7" s="16"/>
      <c r="AV7" s="16"/>
      <c r="AW7" s="16"/>
      <c r="AX7" s="16"/>
      <c r="AY7" s="6">
        <f t="shared" si="6"/>
        <v>43</v>
      </c>
      <c r="AZ7" s="16"/>
      <c r="BA7" s="16"/>
      <c r="BB7" s="16"/>
      <c r="BC7" s="16"/>
      <c r="BD7" s="6">
        <f t="shared" si="7"/>
        <v>43</v>
      </c>
      <c r="BE7" s="16"/>
      <c r="BF7" s="16"/>
      <c r="BG7" s="16"/>
      <c r="BH7" s="16"/>
      <c r="BI7" s="6">
        <f t="shared" si="8"/>
        <v>43</v>
      </c>
      <c r="BJ7" s="16"/>
      <c r="BK7" s="16"/>
      <c r="BL7" s="16"/>
      <c r="BM7" s="16"/>
      <c r="BN7" s="6">
        <f t="shared" si="9"/>
        <v>43</v>
      </c>
      <c r="BO7" s="16"/>
      <c r="BP7" s="16"/>
      <c r="BQ7" s="16"/>
      <c r="BR7" s="16"/>
      <c r="BS7" s="6">
        <f t="shared" si="10"/>
        <v>43</v>
      </c>
    </row>
    <row r="8" spans="1:71" s="39" customFormat="1" x14ac:dyDescent="0.25">
      <c r="A8" s="6"/>
      <c r="B8" s="3" t="s">
        <v>92</v>
      </c>
      <c r="C8" s="2">
        <v>19</v>
      </c>
      <c r="D8" s="17">
        <v>9375</v>
      </c>
      <c r="E8" s="3">
        <v>42</v>
      </c>
      <c r="F8" s="6">
        <f>IF(B8="MAL",E8,IF(E8&gt;=11,E8+variables!$B$1,11))</f>
        <v>43</v>
      </c>
      <c r="G8" s="76">
        <f t="shared" si="11"/>
        <v>1</v>
      </c>
      <c r="H8" s="156">
        <v>18</v>
      </c>
      <c r="I8" s="159">
        <f t="shared" si="12"/>
        <v>18</v>
      </c>
      <c r="J8" s="164"/>
      <c r="K8" s="23">
        <v>2017</v>
      </c>
      <c r="L8" s="16">
        <v>2017</v>
      </c>
      <c r="M8" s="16"/>
      <c r="N8" s="16"/>
      <c r="O8" s="16"/>
      <c r="P8" s="149">
        <f t="shared" si="13"/>
        <v>18</v>
      </c>
      <c r="Q8" s="16"/>
      <c r="R8" s="16"/>
      <c r="S8" s="16"/>
      <c r="T8" s="16"/>
      <c r="U8" s="6">
        <f t="shared" si="0"/>
        <v>18</v>
      </c>
      <c r="V8" s="16"/>
      <c r="W8" s="16">
        <v>1</v>
      </c>
      <c r="X8" s="16">
        <v>24</v>
      </c>
      <c r="Y8" s="16"/>
      <c r="Z8" s="6">
        <f t="shared" si="1"/>
        <v>43</v>
      </c>
      <c r="AA8" s="16"/>
      <c r="AB8" s="16"/>
      <c r="AC8" s="16"/>
      <c r="AD8" s="16"/>
      <c r="AE8" s="6">
        <f t="shared" si="2"/>
        <v>43</v>
      </c>
      <c r="AF8" s="16"/>
      <c r="AG8" s="16"/>
      <c r="AH8" s="16"/>
      <c r="AI8" s="16"/>
      <c r="AJ8" s="6">
        <f t="shared" si="3"/>
        <v>43</v>
      </c>
      <c r="AK8" s="16"/>
      <c r="AL8" s="16"/>
      <c r="AM8" s="16"/>
      <c r="AN8" s="16"/>
      <c r="AO8" s="6">
        <f t="shared" si="4"/>
        <v>43</v>
      </c>
      <c r="AP8" s="16"/>
      <c r="AQ8" s="16"/>
      <c r="AR8" s="16"/>
      <c r="AS8" s="16"/>
      <c r="AT8" s="6">
        <f t="shared" si="5"/>
        <v>43</v>
      </c>
      <c r="AU8" s="16"/>
      <c r="AV8" s="16"/>
      <c r="AW8" s="16"/>
      <c r="AX8" s="16"/>
      <c r="AY8" s="6">
        <f t="shared" si="6"/>
        <v>43</v>
      </c>
      <c r="AZ8" s="16"/>
      <c r="BA8" s="16"/>
      <c r="BB8" s="16"/>
      <c r="BC8" s="16"/>
      <c r="BD8" s="6">
        <f t="shared" si="7"/>
        <v>43</v>
      </c>
      <c r="BE8" s="16"/>
      <c r="BF8" s="16"/>
      <c r="BG8" s="16"/>
      <c r="BH8" s="16"/>
      <c r="BI8" s="6">
        <f t="shared" si="8"/>
        <v>43</v>
      </c>
      <c r="BJ8" s="16"/>
      <c r="BK8" s="16"/>
      <c r="BL8" s="16"/>
      <c r="BM8" s="16"/>
      <c r="BN8" s="6">
        <f t="shared" si="9"/>
        <v>43</v>
      </c>
      <c r="BO8" s="16"/>
      <c r="BP8" s="16"/>
      <c r="BQ8" s="16"/>
      <c r="BR8" s="16"/>
      <c r="BS8" s="6">
        <f t="shared" si="10"/>
        <v>43</v>
      </c>
    </row>
    <row r="9" spans="1:71" s="39" customFormat="1" x14ac:dyDescent="0.25">
      <c r="A9" s="6"/>
      <c r="B9" s="3" t="s">
        <v>328</v>
      </c>
      <c r="C9" s="2">
        <v>23</v>
      </c>
      <c r="D9" s="17">
        <v>5057</v>
      </c>
      <c r="E9" s="3">
        <v>19</v>
      </c>
      <c r="F9" s="6">
        <f>IF(B9="MAL",E9,IF(E9&gt;=11,E9+variables!$B$1,11))</f>
        <v>20</v>
      </c>
      <c r="G9" s="76">
        <f t="shared" si="11"/>
        <v>0.25</v>
      </c>
      <c r="H9" s="156">
        <v>5</v>
      </c>
      <c r="I9" s="159">
        <f t="shared" si="12"/>
        <v>5</v>
      </c>
      <c r="J9" s="164"/>
      <c r="K9" s="23">
        <v>2017</v>
      </c>
      <c r="L9" s="16">
        <v>2017</v>
      </c>
      <c r="M9" s="16"/>
      <c r="N9" s="16"/>
      <c r="O9" s="16"/>
      <c r="P9" s="149">
        <f t="shared" si="13"/>
        <v>5</v>
      </c>
      <c r="Q9" s="16"/>
      <c r="R9" s="16"/>
      <c r="S9" s="16"/>
      <c r="T9" s="16"/>
      <c r="U9" s="6">
        <f t="shared" si="0"/>
        <v>5</v>
      </c>
      <c r="V9" s="16"/>
      <c r="W9" s="16"/>
      <c r="X9" s="16"/>
      <c r="Y9" s="16"/>
      <c r="Z9" s="6">
        <f t="shared" si="1"/>
        <v>5</v>
      </c>
      <c r="AA9" s="16"/>
      <c r="AB9" s="16"/>
      <c r="AC9" s="16"/>
      <c r="AD9" s="16"/>
      <c r="AE9" s="6">
        <f t="shared" si="2"/>
        <v>5</v>
      </c>
      <c r="AF9" s="16"/>
      <c r="AG9" s="16"/>
      <c r="AH9" s="16"/>
      <c r="AI9" s="16"/>
      <c r="AJ9" s="6">
        <f t="shared" si="3"/>
        <v>5</v>
      </c>
      <c r="AK9" s="16"/>
      <c r="AL9" s="16"/>
      <c r="AM9" s="16"/>
      <c r="AN9" s="16"/>
      <c r="AO9" s="6">
        <f t="shared" si="4"/>
        <v>5</v>
      </c>
      <c r="AP9" s="16"/>
      <c r="AQ9" s="16"/>
      <c r="AR9" s="16"/>
      <c r="AS9" s="16"/>
      <c r="AT9" s="6">
        <f t="shared" si="5"/>
        <v>5</v>
      </c>
      <c r="AU9" s="16"/>
      <c r="AV9" s="16"/>
      <c r="AW9" s="16"/>
      <c r="AX9" s="16"/>
      <c r="AY9" s="6">
        <f t="shared" si="6"/>
        <v>5</v>
      </c>
      <c r="AZ9" s="16"/>
      <c r="BA9" s="16"/>
      <c r="BB9" s="16"/>
      <c r="BC9" s="16"/>
      <c r="BD9" s="6">
        <f t="shared" si="7"/>
        <v>5</v>
      </c>
      <c r="BE9" s="16"/>
      <c r="BF9" s="16"/>
      <c r="BG9" s="16"/>
      <c r="BH9" s="16"/>
      <c r="BI9" s="6">
        <f t="shared" si="8"/>
        <v>5</v>
      </c>
      <c r="BJ9" s="16"/>
      <c r="BK9" s="16"/>
      <c r="BL9" s="16"/>
      <c r="BM9" s="16"/>
      <c r="BN9" s="6">
        <f t="shared" si="9"/>
        <v>5</v>
      </c>
      <c r="BO9" s="16"/>
      <c r="BP9" s="16"/>
      <c r="BQ9" s="16"/>
      <c r="BR9" s="16"/>
      <c r="BS9" s="6">
        <f t="shared" si="10"/>
        <v>5</v>
      </c>
    </row>
    <row r="10" spans="1:71" s="39" customFormat="1" x14ac:dyDescent="0.25">
      <c r="A10" s="6"/>
      <c r="B10" s="3" t="s">
        <v>235</v>
      </c>
      <c r="C10" s="2">
        <v>30</v>
      </c>
      <c r="D10" s="17">
        <v>8254</v>
      </c>
      <c r="E10" s="3">
        <v>37</v>
      </c>
      <c r="F10" s="6">
        <f>IF(B10="MAL",E10,IF(E10&gt;=11,E10+variables!$B$1,11))</f>
        <v>38</v>
      </c>
      <c r="G10" s="76">
        <f t="shared" si="11"/>
        <v>0.86842105263157898</v>
      </c>
      <c r="H10" s="156">
        <v>33</v>
      </c>
      <c r="I10" s="159">
        <f t="shared" si="12"/>
        <v>33</v>
      </c>
      <c r="J10" s="164"/>
      <c r="K10" s="23">
        <v>2017</v>
      </c>
      <c r="L10" s="16">
        <v>2017</v>
      </c>
      <c r="M10" s="16"/>
      <c r="N10" s="16"/>
      <c r="O10" s="16"/>
      <c r="P10" s="149">
        <f t="shared" si="13"/>
        <v>33</v>
      </c>
      <c r="Q10" s="16"/>
      <c r="R10" s="16"/>
      <c r="S10" s="16"/>
      <c r="T10" s="16"/>
      <c r="U10" s="6">
        <f t="shared" si="0"/>
        <v>33</v>
      </c>
      <c r="V10" s="16"/>
      <c r="W10" s="16"/>
      <c r="X10" s="16"/>
      <c r="Y10" s="16"/>
      <c r="Z10" s="6">
        <f t="shared" si="1"/>
        <v>33</v>
      </c>
      <c r="AA10" s="16"/>
      <c r="AB10" s="16"/>
      <c r="AC10" s="16"/>
      <c r="AD10" s="16"/>
      <c r="AE10" s="6">
        <f t="shared" si="2"/>
        <v>33</v>
      </c>
      <c r="AF10" s="16"/>
      <c r="AG10" s="16"/>
      <c r="AH10" s="16"/>
      <c r="AI10" s="16"/>
      <c r="AJ10" s="6">
        <f t="shared" si="3"/>
        <v>33</v>
      </c>
      <c r="AK10" s="16"/>
      <c r="AL10" s="16"/>
      <c r="AM10" s="16"/>
      <c r="AN10" s="16"/>
      <c r="AO10" s="6">
        <f t="shared" si="4"/>
        <v>33</v>
      </c>
      <c r="AP10" s="16"/>
      <c r="AQ10" s="16"/>
      <c r="AR10" s="16"/>
      <c r="AS10" s="16"/>
      <c r="AT10" s="6">
        <f t="shared" si="5"/>
        <v>33</v>
      </c>
      <c r="AU10" s="16"/>
      <c r="AV10" s="16"/>
      <c r="AW10" s="16"/>
      <c r="AX10" s="16"/>
      <c r="AY10" s="6">
        <f t="shared" si="6"/>
        <v>33</v>
      </c>
      <c r="AZ10" s="16"/>
      <c r="BA10" s="16"/>
      <c r="BB10" s="16"/>
      <c r="BC10" s="16"/>
      <c r="BD10" s="6">
        <f t="shared" si="7"/>
        <v>33</v>
      </c>
      <c r="BE10" s="16"/>
      <c r="BF10" s="16"/>
      <c r="BG10" s="16"/>
      <c r="BH10" s="16"/>
      <c r="BI10" s="6">
        <f t="shared" si="8"/>
        <v>33</v>
      </c>
      <c r="BJ10" s="16"/>
      <c r="BK10" s="16"/>
      <c r="BL10" s="16"/>
      <c r="BM10" s="16"/>
      <c r="BN10" s="6">
        <f t="shared" si="9"/>
        <v>33</v>
      </c>
      <c r="BO10" s="16"/>
      <c r="BP10" s="16"/>
      <c r="BQ10" s="16"/>
      <c r="BR10" s="16"/>
      <c r="BS10" s="6">
        <f t="shared" si="10"/>
        <v>33</v>
      </c>
    </row>
    <row r="11" spans="1:71" s="39" customFormat="1" x14ac:dyDescent="0.25">
      <c r="A11" s="6"/>
      <c r="B11" s="19" t="s">
        <v>270</v>
      </c>
      <c r="C11" s="2">
        <v>34</v>
      </c>
      <c r="D11" s="17">
        <v>2829</v>
      </c>
      <c r="E11" s="18">
        <v>27</v>
      </c>
      <c r="F11" s="6">
        <f>IF(B11="MAL",E11,IF(E11&gt;=11,E11+variables!$B$1,11))</f>
        <v>28</v>
      </c>
      <c r="G11" s="76">
        <f t="shared" si="11"/>
        <v>0.8571428571428571</v>
      </c>
      <c r="H11" s="156">
        <v>24</v>
      </c>
      <c r="I11" s="159">
        <f t="shared" si="12"/>
        <v>24</v>
      </c>
      <c r="J11" s="164"/>
      <c r="K11" s="23">
        <v>2017</v>
      </c>
      <c r="L11" s="16">
        <v>2017</v>
      </c>
      <c r="M11" s="16"/>
      <c r="N11" s="16"/>
      <c r="O11" s="16"/>
      <c r="P11" s="149">
        <f t="shared" si="13"/>
        <v>24</v>
      </c>
      <c r="Q11" s="16"/>
      <c r="R11" s="16"/>
      <c r="S11" s="16"/>
      <c r="T11" s="16"/>
      <c r="U11" s="6">
        <f t="shared" si="0"/>
        <v>24</v>
      </c>
      <c r="V11" s="16"/>
      <c r="W11" s="16"/>
      <c r="X11" s="16"/>
      <c r="Y11" s="16"/>
      <c r="Z11" s="6">
        <f t="shared" si="1"/>
        <v>24</v>
      </c>
      <c r="AA11" s="16"/>
      <c r="AB11" s="16"/>
      <c r="AC11" s="16"/>
      <c r="AD11" s="16"/>
      <c r="AE11" s="6">
        <f t="shared" si="2"/>
        <v>24</v>
      </c>
      <c r="AF11" s="16"/>
      <c r="AG11" s="16"/>
      <c r="AH11" s="16"/>
      <c r="AI11" s="16"/>
      <c r="AJ11" s="6">
        <f t="shared" si="3"/>
        <v>24</v>
      </c>
      <c r="AK11" s="16"/>
      <c r="AL11" s="16"/>
      <c r="AM11" s="16"/>
      <c r="AN11" s="16"/>
      <c r="AO11" s="6">
        <f t="shared" si="4"/>
        <v>24</v>
      </c>
      <c r="AP11" s="16"/>
      <c r="AQ11" s="16"/>
      <c r="AR11" s="16"/>
      <c r="AS11" s="16"/>
      <c r="AT11" s="6">
        <f t="shared" si="5"/>
        <v>24</v>
      </c>
      <c r="AU11" s="16"/>
      <c r="AV11" s="16"/>
      <c r="AW11" s="16"/>
      <c r="AX11" s="16"/>
      <c r="AY11" s="6">
        <f t="shared" si="6"/>
        <v>24</v>
      </c>
      <c r="AZ11" s="16"/>
      <c r="BA11" s="16"/>
      <c r="BB11" s="16"/>
      <c r="BC11" s="16"/>
      <c r="BD11" s="6">
        <f t="shared" si="7"/>
        <v>24</v>
      </c>
      <c r="BE11" s="16"/>
      <c r="BF11" s="16"/>
      <c r="BG11" s="16"/>
      <c r="BH11" s="16"/>
      <c r="BI11" s="6">
        <f t="shared" si="8"/>
        <v>24</v>
      </c>
      <c r="BJ11" s="16"/>
      <c r="BK11" s="16"/>
      <c r="BL11" s="16"/>
      <c r="BM11" s="16"/>
      <c r="BN11" s="6">
        <f t="shared" si="9"/>
        <v>24</v>
      </c>
      <c r="BO11" s="16"/>
      <c r="BP11" s="16"/>
      <c r="BQ11" s="16"/>
      <c r="BR11" s="16"/>
      <c r="BS11" s="6">
        <f t="shared" si="10"/>
        <v>24</v>
      </c>
    </row>
    <row r="12" spans="1:71" s="39" customFormat="1" x14ac:dyDescent="0.25">
      <c r="A12" s="6"/>
      <c r="B12" s="3" t="s">
        <v>271</v>
      </c>
      <c r="C12" s="2">
        <v>38</v>
      </c>
      <c r="D12" s="17">
        <v>8070</v>
      </c>
      <c r="E12" s="3">
        <v>28</v>
      </c>
      <c r="F12" s="6">
        <f>IF(B12="MAL",E12,IF(E12&gt;=11,E12+variables!$B$1,11))</f>
        <v>29</v>
      </c>
      <c r="G12" s="76">
        <f t="shared" si="11"/>
        <v>0.68965517241379315</v>
      </c>
      <c r="H12" s="156">
        <v>20</v>
      </c>
      <c r="I12" s="159">
        <f t="shared" si="12"/>
        <v>20</v>
      </c>
      <c r="J12" s="164"/>
      <c r="K12" s="23">
        <v>2017</v>
      </c>
      <c r="L12" s="16">
        <v>2017</v>
      </c>
      <c r="M12" s="16"/>
      <c r="N12" s="16"/>
      <c r="O12" s="16"/>
      <c r="P12" s="149">
        <f t="shared" si="13"/>
        <v>20</v>
      </c>
      <c r="Q12" s="16"/>
      <c r="R12" s="16"/>
      <c r="S12" s="16"/>
      <c r="T12" s="16"/>
      <c r="U12" s="6">
        <f t="shared" si="0"/>
        <v>20</v>
      </c>
      <c r="V12" s="16"/>
      <c r="W12" s="16"/>
      <c r="X12" s="16"/>
      <c r="Y12" s="16"/>
      <c r="Z12" s="6">
        <f t="shared" si="1"/>
        <v>20</v>
      </c>
      <c r="AA12" s="16"/>
      <c r="AB12" s="16"/>
      <c r="AC12" s="16"/>
      <c r="AD12" s="16"/>
      <c r="AE12" s="6">
        <f t="shared" si="2"/>
        <v>20</v>
      </c>
      <c r="AF12" s="16"/>
      <c r="AG12" s="16"/>
      <c r="AH12" s="16"/>
      <c r="AI12" s="16"/>
      <c r="AJ12" s="6">
        <f t="shared" si="3"/>
        <v>20</v>
      </c>
      <c r="AK12" s="16"/>
      <c r="AL12" s="16"/>
      <c r="AM12" s="16"/>
      <c r="AN12" s="16"/>
      <c r="AO12" s="6">
        <f t="shared" si="4"/>
        <v>20</v>
      </c>
      <c r="AP12" s="16"/>
      <c r="AQ12" s="16"/>
      <c r="AR12" s="16"/>
      <c r="AS12" s="16"/>
      <c r="AT12" s="6">
        <f t="shared" si="5"/>
        <v>20</v>
      </c>
      <c r="AU12" s="16"/>
      <c r="AV12" s="16"/>
      <c r="AW12" s="16"/>
      <c r="AX12" s="16"/>
      <c r="AY12" s="6">
        <f t="shared" si="6"/>
        <v>20</v>
      </c>
      <c r="AZ12" s="16"/>
      <c r="BA12" s="16"/>
      <c r="BB12" s="16"/>
      <c r="BC12" s="16"/>
      <c r="BD12" s="6">
        <f t="shared" si="7"/>
        <v>20</v>
      </c>
      <c r="BE12" s="16"/>
      <c r="BF12" s="16"/>
      <c r="BG12" s="16"/>
      <c r="BH12" s="16"/>
      <c r="BI12" s="6">
        <f t="shared" si="8"/>
        <v>20</v>
      </c>
      <c r="BJ12" s="16"/>
      <c r="BK12" s="16"/>
      <c r="BL12" s="16"/>
      <c r="BM12" s="16"/>
      <c r="BN12" s="6">
        <f t="shared" si="9"/>
        <v>20</v>
      </c>
      <c r="BO12" s="16"/>
      <c r="BP12" s="16"/>
      <c r="BQ12" s="16"/>
      <c r="BR12" s="16"/>
      <c r="BS12" s="6">
        <f t="shared" si="10"/>
        <v>20</v>
      </c>
    </row>
    <row r="13" spans="1:71" s="39" customFormat="1" x14ac:dyDescent="0.25">
      <c r="A13" s="6"/>
      <c r="B13" s="3" t="s">
        <v>221</v>
      </c>
      <c r="C13" s="2">
        <v>40</v>
      </c>
      <c r="D13" s="17">
        <v>7041</v>
      </c>
      <c r="E13" s="3">
        <v>67</v>
      </c>
      <c r="F13" s="6">
        <f>IF(B13="MAL",E13,IF(E13&gt;=11,E13+variables!$B$1,11))</f>
        <v>68</v>
      </c>
      <c r="G13" s="76">
        <f t="shared" si="11"/>
        <v>0.54411764705882348</v>
      </c>
      <c r="H13" s="156">
        <v>37</v>
      </c>
      <c r="I13" s="159">
        <f t="shared" si="12"/>
        <v>37</v>
      </c>
      <c r="J13" s="164"/>
      <c r="K13" s="23">
        <v>2017</v>
      </c>
      <c r="L13" s="16">
        <v>2017</v>
      </c>
      <c r="M13" s="16"/>
      <c r="N13" s="16"/>
      <c r="O13" s="16"/>
      <c r="P13" s="149">
        <f t="shared" si="13"/>
        <v>37</v>
      </c>
      <c r="Q13" s="16"/>
      <c r="R13" s="16"/>
      <c r="S13" s="16"/>
      <c r="T13" s="16"/>
      <c r="U13" s="6">
        <f t="shared" si="0"/>
        <v>37</v>
      </c>
      <c r="V13" s="16"/>
      <c r="W13" s="16"/>
      <c r="X13" s="16"/>
      <c r="Y13" s="16"/>
      <c r="Z13" s="6">
        <f t="shared" si="1"/>
        <v>37</v>
      </c>
      <c r="AA13" s="16"/>
      <c r="AB13" s="16"/>
      <c r="AC13" s="16"/>
      <c r="AD13" s="16"/>
      <c r="AE13" s="6">
        <f t="shared" si="2"/>
        <v>37</v>
      </c>
      <c r="AF13" s="16"/>
      <c r="AG13" s="16"/>
      <c r="AH13" s="16"/>
      <c r="AI13" s="16"/>
      <c r="AJ13" s="6">
        <f t="shared" si="3"/>
        <v>37</v>
      </c>
      <c r="AK13" s="16"/>
      <c r="AL13" s="16"/>
      <c r="AM13" s="16"/>
      <c r="AN13" s="16"/>
      <c r="AO13" s="6">
        <f t="shared" si="4"/>
        <v>37</v>
      </c>
      <c r="AP13" s="16"/>
      <c r="AQ13" s="16"/>
      <c r="AR13" s="16"/>
      <c r="AS13" s="16"/>
      <c r="AT13" s="6">
        <f t="shared" si="5"/>
        <v>37</v>
      </c>
      <c r="AU13" s="16"/>
      <c r="AV13" s="16"/>
      <c r="AW13" s="16"/>
      <c r="AX13" s="16"/>
      <c r="AY13" s="6">
        <f t="shared" si="6"/>
        <v>37</v>
      </c>
      <c r="AZ13" s="16"/>
      <c r="BA13" s="16"/>
      <c r="BB13" s="16"/>
      <c r="BC13" s="16"/>
      <c r="BD13" s="6">
        <f t="shared" si="7"/>
        <v>37</v>
      </c>
      <c r="BE13" s="16"/>
      <c r="BF13" s="16"/>
      <c r="BG13" s="16"/>
      <c r="BH13" s="16"/>
      <c r="BI13" s="6">
        <f t="shared" si="8"/>
        <v>37</v>
      </c>
      <c r="BJ13" s="16"/>
      <c r="BK13" s="16"/>
      <c r="BL13" s="16"/>
      <c r="BM13" s="16"/>
      <c r="BN13" s="6">
        <f t="shared" si="9"/>
        <v>37</v>
      </c>
      <c r="BO13" s="16"/>
      <c r="BP13" s="16"/>
      <c r="BQ13" s="16"/>
      <c r="BR13" s="16"/>
      <c r="BS13" s="6">
        <f t="shared" si="10"/>
        <v>37</v>
      </c>
    </row>
    <row r="14" spans="1:71" s="39" customFormat="1" x14ac:dyDescent="0.25">
      <c r="A14" s="6"/>
      <c r="B14" s="3" t="s">
        <v>156</v>
      </c>
      <c r="C14" s="2">
        <v>43</v>
      </c>
      <c r="D14" s="17">
        <v>7734</v>
      </c>
      <c r="E14" s="3">
        <v>39</v>
      </c>
      <c r="F14" s="6">
        <f>IF(B14="MAL",E14,IF(E14&gt;=11,E14+variables!$B$1,11))</f>
        <v>40</v>
      </c>
      <c r="G14" s="76">
        <f t="shared" si="11"/>
        <v>0.42499999999999999</v>
      </c>
      <c r="H14" s="156">
        <v>17</v>
      </c>
      <c r="I14" s="159">
        <f t="shared" si="12"/>
        <v>19</v>
      </c>
      <c r="J14" s="164">
        <v>2</v>
      </c>
      <c r="K14" s="23">
        <v>2017</v>
      </c>
      <c r="L14" s="16">
        <v>2017</v>
      </c>
      <c r="M14" s="16"/>
      <c r="N14" s="16"/>
      <c r="O14" s="16"/>
      <c r="P14" s="149">
        <f t="shared" si="13"/>
        <v>17</v>
      </c>
      <c r="Q14" s="16"/>
      <c r="R14" s="16"/>
      <c r="S14" s="16"/>
      <c r="T14" s="16"/>
      <c r="U14" s="6">
        <f t="shared" si="0"/>
        <v>17</v>
      </c>
      <c r="V14" s="16"/>
      <c r="W14" s="16"/>
      <c r="X14" s="16"/>
      <c r="Y14" s="16"/>
      <c r="Z14" s="6">
        <f t="shared" si="1"/>
        <v>17</v>
      </c>
      <c r="AA14" s="16"/>
      <c r="AB14" s="16"/>
      <c r="AC14" s="16"/>
      <c r="AD14" s="16"/>
      <c r="AE14" s="6">
        <f t="shared" si="2"/>
        <v>17</v>
      </c>
      <c r="AF14" s="16"/>
      <c r="AG14" s="16"/>
      <c r="AH14" s="16"/>
      <c r="AI14" s="16"/>
      <c r="AJ14" s="6">
        <f t="shared" si="3"/>
        <v>17</v>
      </c>
      <c r="AK14" s="16"/>
      <c r="AL14" s="16"/>
      <c r="AM14" s="16"/>
      <c r="AN14" s="16"/>
      <c r="AO14" s="6">
        <f t="shared" si="4"/>
        <v>17</v>
      </c>
      <c r="AP14" s="16"/>
      <c r="AQ14" s="16"/>
      <c r="AR14" s="16"/>
      <c r="AS14" s="16"/>
      <c r="AT14" s="6">
        <f t="shared" si="5"/>
        <v>17</v>
      </c>
      <c r="AU14" s="16"/>
      <c r="AV14" s="16"/>
      <c r="AW14" s="16"/>
      <c r="AX14" s="16"/>
      <c r="AY14" s="6">
        <f t="shared" si="6"/>
        <v>17</v>
      </c>
      <c r="AZ14" s="16"/>
      <c r="BA14" s="16"/>
      <c r="BB14" s="16"/>
      <c r="BC14" s="16"/>
      <c r="BD14" s="6">
        <f t="shared" si="7"/>
        <v>17</v>
      </c>
      <c r="BE14" s="16"/>
      <c r="BF14" s="16"/>
      <c r="BG14" s="16"/>
      <c r="BH14" s="16"/>
      <c r="BI14" s="6">
        <f t="shared" si="8"/>
        <v>17</v>
      </c>
      <c r="BJ14" s="16"/>
      <c r="BK14" s="16"/>
      <c r="BL14" s="16"/>
      <c r="BM14" s="16"/>
      <c r="BN14" s="6">
        <f t="shared" si="9"/>
        <v>17</v>
      </c>
      <c r="BO14" s="16"/>
      <c r="BP14" s="16"/>
      <c r="BQ14" s="16"/>
      <c r="BR14" s="16"/>
      <c r="BS14" s="6">
        <f t="shared" si="10"/>
        <v>17</v>
      </c>
    </row>
    <row r="15" spans="1:71" s="39" customFormat="1" x14ac:dyDescent="0.25">
      <c r="A15" s="6"/>
      <c r="B15" s="19" t="s">
        <v>32</v>
      </c>
      <c r="C15" s="2">
        <v>44</v>
      </c>
      <c r="D15" s="17">
        <v>888</v>
      </c>
      <c r="E15" s="3">
        <v>37</v>
      </c>
      <c r="F15" s="6">
        <f>IF(B15="MAL",E15,IF(E15&gt;=11,E15+variables!$B$1,11))</f>
        <v>38</v>
      </c>
      <c r="G15" s="76">
        <f t="shared" si="11"/>
        <v>0.78947368421052633</v>
      </c>
      <c r="H15" s="156">
        <v>30</v>
      </c>
      <c r="I15" s="159">
        <f t="shared" si="12"/>
        <v>30</v>
      </c>
      <c r="J15" s="164"/>
      <c r="K15" s="23">
        <v>2017</v>
      </c>
      <c r="L15" s="16">
        <v>2017</v>
      </c>
      <c r="M15" s="16"/>
      <c r="N15" s="16"/>
      <c r="O15" s="16"/>
      <c r="P15" s="149">
        <f t="shared" si="13"/>
        <v>30</v>
      </c>
      <c r="Q15" s="16"/>
      <c r="R15" s="16"/>
      <c r="S15" s="16"/>
      <c r="T15" s="16"/>
      <c r="U15" s="6">
        <f t="shared" si="0"/>
        <v>30</v>
      </c>
      <c r="V15" s="16"/>
      <c r="W15" s="16"/>
      <c r="X15" s="16"/>
      <c r="Y15" s="16"/>
      <c r="Z15" s="6">
        <f t="shared" si="1"/>
        <v>30</v>
      </c>
      <c r="AA15" s="16"/>
      <c r="AB15" s="16"/>
      <c r="AC15" s="16"/>
      <c r="AD15" s="16"/>
      <c r="AE15" s="6">
        <f t="shared" si="2"/>
        <v>30</v>
      </c>
      <c r="AF15" s="16"/>
      <c r="AG15" s="16"/>
      <c r="AH15" s="16"/>
      <c r="AI15" s="16"/>
      <c r="AJ15" s="6">
        <f t="shared" si="3"/>
        <v>30</v>
      </c>
      <c r="AK15" s="16"/>
      <c r="AL15" s="16"/>
      <c r="AM15" s="16"/>
      <c r="AN15" s="16"/>
      <c r="AO15" s="6">
        <f t="shared" si="4"/>
        <v>30</v>
      </c>
      <c r="AP15" s="16"/>
      <c r="AQ15" s="16"/>
      <c r="AR15" s="16"/>
      <c r="AS15" s="16"/>
      <c r="AT15" s="6">
        <f t="shared" si="5"/>
        <v>30</v>
      </c>
      <c r="AU15" s="16"/>
      <c r="AV15" s="16"/>
      <c r="AW15" s="16"/>
      <c r="AX15" s="16"/>
      <c r="AY15" s="6">
        <f t="shared" si="6"/>
        <v>30</v>
      </c>
      <c r="AZ15" s="16"/>
      <c r="BA15" s="16"/>
      <c r="BB15" s="16"/>
      <c r="BC15" s="16"/>
      <c r="BD15" s="6">
        <f t="shared" si="7"/>
        <v>30</v>
      </c>
      <c r="BE15" s="16"/>
      <c r="BF15" s="16"/>
      <c r="BG15" s="16"/>
      <c r="BH15" s="16"/>
      <c r="BI15" s="6">
        <f t="shared" si="8"/>
        <v>30</v>
      </c>
      <c r="BJ15" s="16"/>
      <c r="BK15" s="16"/>
      <c r="BL15" s="16"/>
      <c r="BM15" s="16"/>
      <c r="BN15" s="6">
        <f t="shared" si="9"/>
        <v>30</v>
      </c>
      <c r="BO15" s="16"/>
      <c r="BP15" s="16"/>
      <c r="BQ15" s="16"/>
      <c r="BR15" s="16"/>
      <c r="BS15" s="6">
        <f t="shared" si="10"/>
        <v>30</v>
      </c>
    </row>
    <row r="16" spans="1:71" s="39" customFormat="1" x14ac:dyDescent="0.25">
      <c r="A16" s="6"/>
      <c r="B16" s="3" t="s">
        <v>268</v>
      </c>
      <c r="C16" s="2">
        <v>49</v>
      </c>
      <c r="D16" s="17">
        <v>9241</v>
      </c>
      <c r="E16" s="18">
        <v>15</v>
      </c>
      <c r="F16" s="6">
        <f>IF(B16="MAL",E16,IF(E16&gt;=11,E16+variables!$B$1,11))</f>
        <v>16</v>
      </c>
      <c r="G16" s="76">
        <f t="shared" si="11"/>
        <v>0.25</v>
      </c>
      <c r="H16" s="156">
        <v>4</v>
      </c>
      <c r="I16" s="159">
        <f t="shared" si="12"/>
        <v>4</v>
      </c>
      <c r="J16" s="164"/>
      <c r="K16" s="23">
        <v>2017</v>
      </c>
      <c r="L16" s="16">
        <v>2017</v>
      </c>
      <c r="M16" s="16"/>
      <c r="N16" s="16"/>
      <c r="O16" s="16"/>
      <c r="P16" s="149">
        <f t="shared" si="13"/>
        <v>4</v>
      </c>
      <c r="Q16" s="16"/>
      <c r="R16" s="16"/>
      <c r="S16" s="16"/>
      <c r="T16" s="16"/>
      <c r="U16" s="6">
        <f t="shared" si="0"/>
        <v>4</v>
      </c>
      <c r="V16" s="16"/>
      <c r="W16" s="16"/>
      <c r="X16" s="16"/>
      <c r="Y16" s="16"/>
      <c r="Z16" s="6">
        <f t="shared" si="1"/>
        <v>4</v>
      </c>
      <c r="AA16" s="16"/>
      <c r="AB16" s="16"/>
      <c r="AC16" s="16"/>
      <c r="AD16" s="16"/>
      <c r="AE16" s="6">
        <f t="shared" si="2"/>
        <v>4</v>
      </c>
      <c r="AF16" s="16"/>
      <c r="AG16" s="16"/>
      <c r="AH16" s="16"/>
      <c r="AI16" s="16"/>
      <c r="AJ16" s="6">
        <f t="shared" si="3"/>
        <v>4</v>
      </c>
      <c r="AK16" s="16"/>
      <c r="AL16" s="16"/>
      <c r="AM16" s="16"/>
      <c r="AN16" s="16"/>
      <c r="AO16" s="6">
        <f t="shared" si="4"/>
        <v>4</v>
      </c>
      <c r="AP16" s="16"/>
      <c r="AQ16" s="16"/>
      <c r="AR16" s="16"/>
      <c r="AS16" s="16"/>
      <c r="AT16" s="6">
        <f t="shared" si="5"/>
        <v>4</v>
      </c>
      <c r="AU16" s="16"/>
      <c r="AV16" s="16"/>
      <c r="AW16" s="16"/>
      <c r="AX16" s="16"/>
      <c r="AY16" s="6">
        <f t="shared" si="6"/>
        <v>4</v>
      </c>
      <c r="AZ16" s="16"/>
      <c r="BA16" s="16"/>
      <c r="BB16" s="16"/>
      <c r="BC16" s="16"/>
      <c r="BD16" s="6">
        <f t="shared" si="7"/>
        <v>4</v>
      </c>
      <c r="BE16" s="16"/>
      <c r="BF16" s="16"/>
      <c r="BG16" s="16"/>
      <c r="BH16" s="16"/>
      <c r="BI16" s="6">
        <f t="shared" si="8"/>
        <v>4</v>
      </c>
      <c r="BJ16" s="16"/>
      <c r="BK16" s="16"/>
      <c r="BL16" s="16"/>
      <c r="BM16" s="16"/>
      <c r="BN16" s="6">
        <f t="shared" si="9"/>
        <v>4</v>
      </c>
      <c r="BO16" s="16"/>
      <c r="BP16" s="16"/>
      <c r="BQ16" s="16"/>
      <c r="BR16" s="16"/>
      <c r="BS16" s="6">
        <f t="shared" si="10"/>
        <v>4</v>
      </c>
    </row>
    <row r="17" spans="1:71" s="39" customFormat="1" x14ac:dyDescent="0.25">
      <c r="A17" s="6"/>
      <c r="B17" s="19" t="s">
        <v>269</v>
      </c>
      <c r="C17" s="2">
        <v>61</v>
      </c>
      <c r="D17" s="17">
        <v>9650</v>
      </c>
      <c r="E17" s="3">
        <v>67</v>
      </c>
      <c r="F17" s="6">
        <f>IF(B17="MAL",E17,IF(E17&gt;=11,E17+variables!$B$1,11))</f>
        <v>68</v>
      </c>
      <c r="G17" s="76">
        <f t="shared" si="11"/>
        <v>0.69117647058823528</v>
      </c>
      <c r="H17" s="156">
        <v>47</v>
      </c>
      <c r="I17" s="156">
        <f t="shared" si="12"/>
        <v>47</v>
      </c>
      <c r="J17" s="164"/>
      <c r="K17" s="23">
        <v>2017</v>
      </c>
      <c r="L17" s="16">
        <v>2017</v>
      </c>
      <c r="M17" s="16"/>
      <c r="N17" s="16"/>
      <c r="O17" s="16"/>
      <c r="P17" s="149">
        <f t="shared" si="13"/>
        <v>47</v>
      </c>
      <c r="Q17" s="16"/>
      <c r="R17" s="16"/>
      <c r="S17" s="16"/>
      <c r="T17" s="16"/>
      <c r="U17" s="6">
        <f t="shared" si="0"/>
        <v>47</v>
      </c>
      <c r="V17" s="16"/>
      <c r="W17" s="16"/>
      <c r="X17" s="16"/>
      <c r="Y17" s="16"/>
      <c r="Z17" s="6">
        <f t="shared" si="1"/>
        <v>47</v>
      </c>
      <c r="AA17" s="16"/>
      <c r="AB17" s="16"/>
      <c r="AC17" s="16"/>
      <c r="AD17" s="16"/>
      <c r="AE17" s="6">
        <f t="shared" si="2"/>
        <v>47</v>
      </c>
      <c r="AF17" s="16"/>
      <c r="AG17" s="16"/>
      <c r="AH17" s="16"/>
      <c r="AI17" s="16"/>
      <c r="AJ17" s="6">
        <f t="shared" si="3"/>
        <v>47</v>
      </c>
      <c r="AK17" s="16"/>
      <c r="AL17" s="16"/>
      <c r="AM17" s="16"/>
      <c r="AN17" s="16"/>
      <c r="AO17" s="6">
        <f t="shared" si="4"/>
        <v>47</v>
      </c>
      <c r="AP17" s="16"/>
      <c r="AQ17" s="16"/>
      <c r="AR17" s="16"/>
      <c r="AS17" s="16"/>
      <c r="AT17" s="6">
        <f t="shared" si="5"/>
        <v>47</v>
      </c>
      <c r="AU17" s="16"/>
      <c r="AV17" s="16"/>
      <c r="AW17" s="16"/>
      <c r="AX17" s="16"/>
      <c r="AY17" s="6">
        <f t="shared" si="6"/>
        <v>47</v>
      </c>
      <c r="AZ17" s="16"/>
      <c r="BA17" s="16"/>
      <c r="BB17" s="16"/>
      <c r="BC17" s="16"/>
      <c r="BD17" s="6">
        <f t="shared" si="7"/>
        <v>47</v>
      </c>
      <c r="BE17" s="16"/>
      <c r="BF17" s="16"/>
      <c r="BG17" s="16"/>
      <c r="BH17" s="16"/>
      <c r="BI17" s="6">
        <f t="shared" si="8"/>
        <v>47</v>
      </c>
      <c r="BJ17" s="16"/>
      <c r="BK17" s="16"/>
      <c r="BL17" s="16"/>
      <c r="BM17" s="16"/>
      <c r="BN17" s="6">
        <f t="shared" si="9"/>
        <v>47</v>
      </c>
      <c r="BO17" s="16"/>
      <c r="BP17" s="16"/>
      <c r="BQ17" s="16"/>
      <c r="BR17" s="16"/>
      <c r="BS17" s="6">
        <f t="shared" si="10"/>
        <v>47</v>
      </c>
    </row>
    <row r="18" spans="1:71" s="39" customFormat="1" x14ac:dyDescent="0.25">
      <c r="A18" s="6"/>
      <c r="B18" s="19" t="s">
        <v>186</v>
      </c>
      <c r="C18" s="2">
        <v>68</v>
      </c>
      <c r="D18" s="17">
        <v>5059</v>
      </c>
      <c r="E18" s="3">
        <v>92</v>
      </c>
      <c r="F18" s="6">
        <f>IF(B18="MAL",E18,IF(E18&gt;=11,E18+variables!$B$1,11))</f>
        <v>93</v>
      </c>
      <c r="G18" s="76">
        <f t="shared" si="11"/>
        <v>0.956989247311828</v>
      </c>
      <c r="H18" s="156">
        <v>68</v>
      </c>
      <c r="I18" s="156">
        <f t="shared" si="12"/>
        <v>68</v>
      </c>
      <c r="J18" s="164"/>
      <c r="K18" s="23">
        <v>2017</v>
      </c>
      <c r="L18" s="16">
        <v>2017</v>
      </c>
      <c r="M18" s="16"/>
      <c r="N18" s="16"/>
      <c r="O18" s="16"/>
      <c r="P18" s="149">
        <f t="shared" si="13"/>
        <v>68</v>
      </c>
      <c r="Q18" s="16"/>
      <c r="R18" s="16"/>
      <c r="S18" s="16"/>
      <c r="T18" s="16"/>
      <c r="U18" s="6">
        <f t="shared" si="0"/>
        <v>68</v>
      </c>
      <c r="V18" s="16"/>
      <c r="W18" s="16"/>
      <c r="X18" s="16">
        <v>20</v>
      </c>
      <c r="Y18" s="16">
        <v>1</v>
      </c>
      <c r="Z18" s="6">
        <f t="shared" si="1"/>
        <v>89</v>
      </c>
      <c r="AA18" s="16"/>
      <c r="AB18" s="16"/>
      <c r="AC18" s="16"/>
      <c r="AD18" s="16"/>
      <c r="AE18" s="6">
        <f t="shared" si="2"/>
        <v>89</v>
      </c>
      <c r="AF18" s="16"/>
      <c r="AG18" s="16"/>
      <c r="AH18" s="16"/>
      <c r="AI18" s="16"/>
      <c r="AJ18" s="6">
        <f t="shared" si="3"/>
        <v>89</v>
      </c>
      <c r="AK18" s="16"/>
      <c r="AL18" s="16"/>
      <c r="AM18" s="16"/>
      <c r="AN18" s="16"/>
      <c r="AO18" s="6">
        <f t="shared" si="4"/>
        <v>89</v>
      </c>
      <c r="AP18" s="16"/>
      <c r="AQ18" s="16"/>
      <c r="AR18" s="16"/>
      <c r="AS18" s="16"/>
      <c r="AT18" s="6">
        <f t="shared" si="5"/>
        <v>89</v>
      </c>
      <c r="AU18" s="16"/>
      <c r="AV18" s="16"/>
      <c r="AW18" s="16"/>
      <c r="AX18" s="16"/>
      <c r="AY18" s="6">
        <f t="shared" si="6"/>
        <v>89</v>
      </c>
      <c r="AZ18" s="16"/>
      <c r="BA18" s="16"/>
      <c r="BB18" s="16"/>
      <c r="BC18" s="16"/>
      <c r="BD18" s="6">
        <f t="shared" si="7"/>
        <v>89</v>
      </c>
      <c r="BE18" s="16"/>
      <c r="BF18" s="16"/>
      <c r="BG18" s="16"/>
      <c r="BH18" s="16"/>
      <c r="BI18" s="6">
        <f t="shared" si="8"/>
        <v>89</v>
      </c>
      <c r="BJ18" s="16"/>
      <c r="BK18" s="16"/>
      <c r="BL18" s="16"/>
      <c r="BM18" s="16"/>
      <c r="BN18" s="6">
        <f t="shared" si="9"/>
        <v>89</v>
      </c>
      <c r="BO18" s="16"/>
      <c r="BP18" s="16"/>
      <c r="BQ18" s="16"/>
      <c r="BR18" s="16"/>
      <c r="BS18" s="6">
        <f t="shared" si="10"/>
        <v>89</v>
      </c>
    </row>
    <row r="19" spans="1:71" s="39" customFormat="1" x14ac:dyDescent="0.25">
      <c r="A19" s="6"/>
      <c r="B19" s="180" t="s">
        <v>96</v>
      </c>
      <c r="C19" s="2">
        <v>69</v>
      </c>
      <c r="D19" s="17">
        <v>4647</v>
      </c>
      <c r="E19" s="3">
        <v>137</v>
      </c>
      <c r="F19" s="6">
        <f>IF(B19="MAL",E19,IF(E19&gt;=11,E19+variables!$B$1,11))</f>
        <v>138</v>
      </c>
      <c r="G19" s="76">
        <f t="shared" si="11"/>
        <v>0.69565217391304346</v>
      </c>
      <c r="H19" s="156">
        <v>96</v>
      </c>
      <c r="I19" s="156">
        <f t="shared" si="12"/>
        <v>96</v>
      </c>
      <c r="J19" s="164"/>
      <c r="K19" s="23">
        <v>2017</v>
      </c>
      <c r="L19" s="16">
        <v>2017</v>
      </c>
      <c r="M19" s="16"/>
      <c r="N19" s="16"/>
      <c r="O19" s="16"/>
      <c r="P19" s="149">
        <f t="shared" si="13"/>
        <v>96</v>
      </c>
      <c r="Q19" s="16"/>
      <c r="R19" s="16"/>
      <c r="S19" s="16"/>
      <c r="T19" s="16"/>
      <c r="U19" s="6">
        <f t="shared" si="0"/>
        <v>96</v>
      </c>
      <c r="V19" s="16"/>
      <c r="W19" s="16"/>
      <c r="X19" s="16"/>
      <c r="Y19" s="16"/>
      <c r="Z19" s="6">
        <f t="shared" si="1"/>
        <v>96</v>
      </c>
      <c r="AA19" s="16"/>
      <c r="AB19" s="16"/>
      <c r="AC19" s="16"/>
      <c r="AD19" s="16"/>
      <c r="AE19" s="6">
        <f t="shared" si="2"/>
        <v>96</v>
      </c>
      <c r="AF19" s="16"/>
      <c r="AG19" s="16"/>
      <c r="AH19" s="16"/>
      <c r="AI19" s="16"/>
      <c r="AJ19" s="6">
        <f t="shared" si="3"/>
        <v>96</v>
      </c>
      <c r="AK19" s="16"/>
      <c r="AL19" s="16"/>
      <c r="AM19" s="16"/>
      <c r="AN19" s="16"/>
      <c r="AO19" s="6">
        <f t="shared" si="4"/>
        <v>96</v>
      </c>
      <c r="AP19" s="16"/>
      <c r="AQ19" s="16"/>
      <c r="AR19" s="16"/>
      <c r="AS19" s="16"/>
      <c r="AT19" s="6">
        <f t="shared" si="5"/>
        <v>96</v>
      </c>
      <c r="AU19" s="16"/>
      <c r="AV19" s="16"/>
      <c r="AW19" s="16"/>
      <c r="AX19" s="16"/>
      <c r="AY19" s="6">
        <f t="shared" si="6"/>
        <v>96</v>
      </c>
      <c r="AZ19" s="16"/>
      <c r="BA19" s="16"/>
      <c r="BB19" s="16"/>
      <c r="BC19" s="16"/>
      <c r="BD19" s="6">
        <f t="shared" si="7"/>
        <v>96</v>
      </c>
      <c r="BE19" s="16"/>
      <c r="BF19" s="16"/>
      <c r="BG19" s="16"/>
      <c r="BH19" s="16"/>
      <c r="BI19" s="6">
        <f t="shared" si="8"/>
        <v>96</v>
      </c>
      <c r="BJ19" s="16"/>
      <c r="BK19" s="16"/>
      <c r="BL19" s="16"/>
      <c r="BM19" s="16"/>
      <c r="BN19" s="6">
        <f t="shared" si="9"/>
        <v>96</v>
      </c>
      <c r="BO19" s="16"/>
      <c r="BP19" s="16"/>
      <c r="BQ19" s="16"/>
      <c r="BR19" s="16"/>
      <c r="BS19" s="6">
        <f t="shared" si="10"/>
        <v>96</v>
      </c>
    </row>
    <row r="20" spans="1:71" s="39" customFormat="1" x14ac:dyDescent="0.25">
      <c r="A20" s="112"/>
      <c r="B20" s="131" t="s">
        <v>344</v>
      </c>
      <c r="C20" s="132">
        <v>89</v>
      </c>
      <c r="D20" s="133">
        <v>3173</v>
      </c>
      <c r="E20" s="134">
        <v>48</v>
      </c>
      <c r="F20" s="112">
        <f>IF(B20="MAL",E20,IF(E20&gt;=11,E20+variables!$B$1,11))</f>
        <v>49</v>
      </c>
      <c r="G20" s="76">
        <f t="shared" si="11"/>
        <v>0.87755102040816324</v>
      </c>
      <c r="H20" s="167">
        <v>42</v>
      </c>
      <c r="I20" s="159">
        <f t="shared" si="12"/>
        <v>42</v>
      </c>
      <c r="J20" s="168"/>
      <c r="K20" s="23">
        <v>2017</v>
      </c>
      <c r="L20" s="113">
        <v>2017</v>
      </c>
      <c r="M20" s="113"/>
      <c r="N20" s="113"/>
      <c r="O20" s="113"/>
      <c r="P20" s="149">
        <f t="shared" si="13"/>
        <v>42</v>
      </c>
      <c r="Q20" s="113"/>
      <c r="R20" s="113"/>
      <c r="S20" s="113"/>
      <c r="T20" s="113"/>
      <c r="U20" s="112">
        <f t="shared" si="0"/>
        <v>42</v>
      </c>
      <c r="V20" s="113"/>
      <c r="W20" s="113"/>
      <c r="X20" s="113">
        <v>1</v>
      </c>
      <c r="Y20" s="113"/>
      <c r="Z20" s="112">
        <f t="shared" si="1"/>
        <v>43</v>
      </c>
      <c r="AA20" s="113"/>
      <c r="AB20" s="113"/>
      <c r="AC20" s="113"/>
      <c r="AD20" s="113"/>
      <c r="AE20" s="112">
        <f t="shared" si="2"/>
        <v>43</v>
      </c>
      <c r="AF20" s="113"/>
      <c r="AG20" s="113"/>
      <c r="AH20" s="113"/>
      <c r="AI20" s="113"/>
      <c r="AJ20" s="112">
        <f t="shared" si="3"/>
        <v>43</v>
      </c>
      <c r="AK20" s="113"/>
      <c r="AL20" s="113"/>
      <c r="AM20" s="113"/>
      <c r="AN20" s="113"/>
      <c r="AO20" s="112">
        <f t="shared" si="4"/>
        <v>43</v>
      </c>
      <c r="AP20" s="113"/>
      <c r="AQ20" s="113"/>
      <c r="AR20" s="113"/>
      <c r="AS20" s="113"/>
      <c r="AT20" s="112">
        <f t="shared" si="5"/>
        <v>43</v>
      </c>
      <c r="AU20" s="113"/>
      <c r="AV20" s="113"/>
      <c r="AW20" s="113"/>
      <c r="AX20" s="113"/>
      <c r="AY20" s="112">
        <f t="shared" si="6"/>
        <v>43</v>
      </c>
      <c r="AZ20" s="113"/>
      <c r="BA20" s="113"/>
      <c r="BB20" s="113"/>
      <c r="BC20" s="113"/>
      <c r="BD20" s="112">
        <f t="shared" si="7"/>
        <v>43</v>
      </c>
      <c r="BE20" s="113"/>
      <c r="BF20" s="113"/>
      <c r="BG20" s="113"/>
      <c r="BH20" s="113"/>
      <c r="BI20" s="112">
        <f t="shared" si="8"/>
        <v>43</v>
      </c>
      <c r="BJ20" s="113"/>
      <c r="BK20" s="113"/>
      <c r="BL20" s="113"/>
      <c r="BM20" s="113"/>
      <c r="BN20" s="112">
        <f t="shared" si="9"/>
        <v>43</v>
      </c>
      <c r="BO20" s="113"/>
      <c r="BP20" s="113"/>
      <c r="BQ20" s="113"/>
      <c r="BR20" s="113"/>
      <c r="BS20" s="112">
        <f t="shared" si="10"/>
        <v>43</v>
      </c>
    </row>
    <row r="21" spans="1:71" s="39" customFormat="1" x14ac:dyDescent="0.25">
      <c r="A21" s="6"/>
      <c r="B21" s="6"/>
      <c r="C21" s="6"/>
      <c r="D21" s="6"/>
      <c r="E21" s="6"/>
      <c r="F21" s="6"/>
      <c r="G21" s="6"/>
      <c r="H21" s="149"/>
      <c r="I21" s="149"/>
      <c r="J21" s="149"/>
      <c r="K21" s="6"/>
      <c r="L21" s="6"/>
      <c r="M21" s="6">
        <f>SUM(M4:M20)</f>
        <v>0</v>
      </c>
      <c r="N21" s="6">
        <f>SUM(N4:N20)</f>
        <v>0</v>
      </c>
      <c r="O21" s="6">
        <f>SUM(O4:O20)</f>
        <v>1</v>
      </c>
      <c r="P21" s="149">
        <f>SUM(P3:P20)</f>
        <v>714</v>
      </c>
      <c r="Q21" s="6">
        <f>SUM(Q3:Q20)</f>
        <v>0</v>
      </c>
      <c r="R21" s="6">
        <f>SUM(R4:R20)</f>
        <v>0</v>
      </c>
      <c r="S21" s="6">
        <f>SUM(S4:S20)</f>
        <v>0</v>
      </c>
      <c r="T21" s="6">
        <f>SUM(T4:T20)</f>
        <v>0</v>
      </c>
      <c r="U21" s="6">
        <f>SUM(U3:U20)</f>
        <v>714</v>
      </c>
      <c r="V21" s="6">
        <f>SUM(V4:V20)</f>
        <v>0</v>
      </c>
      <c r="W21" s="6">
        <f>SUM(W4:W20)</f>
        <v>1</v>
      </c>
      <c r="X21" s="6">
        <f>SUM(X4:X20)</f>
        <v>45</v>
      </c>
      <c r="Y21" s="6">
        <f>SUM(Y4:Y20)</f>
        <v>1</v>
      </c>
      <c r="Z21" s="6">
        <f>SUM(Z3:Z20)</f>
        <v>761</v>
      </c>
      <c r="AA21" s="6">
        <f>SUM(AA4:AA20)</f>
        <v>0</v>
      </c>
      <c r="AB21" s="6">
        <f>SUM(AB4:AB20)</f>
        <v>0</v>
      </c>
      <c r="AC21" s="6">
        <f>SUM(AC4:AC20)</f>
        <v>0</v>
      </c>
      <c r="AD21" s="6">
        <f>SUM(AD4:AD20)</f>
        <v>0</v>
      </c>
      <c r="AE21" s="6">
        <f>SUM(AE3:AE20)</f>
        <v>761</v>
      </c>
      <c r="AF21" s="6">
        <f>SUM(AF4:AF20)</f>
        <v>0</v>
      </c>
      <c r="AG21" s="6">
        <f>SUM(AG4:AG20)</f>
        <v>0</v>
      </c>
      <c r="AH21" s="6">
        <f>SUM(AH4:AH20)</f>
        <v>0</v>
      </c>
      <c r="AI21" s="6">
        <f>SUM(AI4:AI20)</f>
        <v>0</v>
      </c>
      <c r="AJ21" s="6">
        <f>SUM(AJ3:AJ20)</f>
        <v>761</v>
      </c>
      <c r="AK21" s="6">
        <f>SUM(AK4:AK20)</f>
        <v>0</v>
      </c>
      <c r="AL21" s="6">
        <f>SUM(AL4:AL20)</f>
        <v>0</v>
      </c>
      <c r="AM21" s="6">
        <f>SUM(AM4:AM20)</f>
        <v>0</v>
      </c>
      <c r="AN21" s="6">
        <f>SUM(AN4:AN20)</f>
        <v>0</v>
      </c>
      <c r="AO21" s="6">
        <f>SUM(AO3:AO20)</f>
        <v>761</v>
      </c>
      <c r="AP21" s="6">
        <f>SUM(AP4:AP20)</f>
        <v>0</v>
      </c>
      <c r="AQ21" s="6">
        <f>SUM(AQ4:AQ20)</f>
        <v>0</v>
      </c>
      <c r="AR21" s="6">
        <f>SUM(AR4:AR20)</f>
        <v>0</v>
      </c>
      <c r="AS21" s="6">
        <f>SUM(AS4:AS20)</f>
        <v>0</v>
      </c>
      <c r="AT21" s="6">
        <f>SUM(AT3:AT20)</f>
        <v>761</v>
      </c>
      <c r="AU21" s="6">
        <f>SUM(AU4:AU20)</f>
        <v>0</v>
      </c>
      <c r="AV21" s="6">
        <f>SUM(AV4:AV20)</f>
        <v>0</v>
      </c>
      <c r="AW21" s="6">
        <f>SUM(AW4:AW20)</f>
        <v>0</v>
      </c>
      <c r="AX21" s="6">
        <f>SUM(AX4:AX20)</f>
        <v>0</v>
      </c>
      <c r="AY21" s="6">
        <f>SUM(AY3:AY20)</f>
        <v>761</v>
      </c>
      <c r="AZ21" s="6">
        <f>SUM(AZ4:AZ20)</f>
        <v>0</v>
      </c>
      <c r="BA21" s="6">
        <f>SUM(BA4:BA20)</f>
        <v>0</v>
      </c>
      <c r="BB21" s="6">
        <f>SUM(BB4:BB20)</f>
        <v>0</v>
      </c>
      <c r="BC21" s="6">
        <f>SUM(BC4:BC20)</f>
        <v>0</v>
      </c>
      <c r="BD21" s="6">
        <f>SUM(BD3:BD20)</f>
        <v>761</v>
      </c>
      <c r="BE21" s="6">
        <f>SUM(BE4:BE20)</f>
        <v>0</v>
      </c>
      <c r="BF21" s="6">
        <f>SUM(BF4:BF20)</f>
        <v>0</v>
      </c>
      <c r="BG21" s="6">
        <f>SUM(BG4:BG20)</f>
        <v>0</v>
      </c>
      <c r="BH21" s="6">
        <f>SUM(BH4:BH20)</f>
        <v>0</v>
      </c>
      <c r="BI21" s="6">
        <f>SUM(BI3:BI20)</f>
        <v>761</v>
      </c>
      <c r="BJ21" s="6">
        <f>SUM(BJ4:BJ20)</f>
        <v>0</v>
      </c>
      <c r="BK21" s="6">
        <f>SUM(BK4:BK20)</f>
        <v>0</v>
      </c>
      <c r="BL21" s="6">
        <f>SUM(BL4:BL20)</f>
        <v>0</v>
      </c>
      <c r="BM21" s="6">
        <f>SUM(BM4:BM20)</f>
        <v>0</v>
      </c>
      <c r="BN21" s="6">
        <f>SUM(BN3:BN20)</f>
        <v>761</v>
      </c>
      <c r="BO21" s="6">
        <f>SUM(BO4:BO20)</f>
        <v>0</v>
      </c>
      <c r="BP21" s="6">
        <f>SUM(BP4:BP20)</f>
        <v>0</v>
      </c>
      <c r="BQ21" s="6">
        <f>SUM(BQ4:BQ20)</f>
        <v>0</v>
      </c>
      <c r="BR21" s="6">
        <f>SUM(BR4:BR20)</f>
        <v>0</v>
      </c>
      <c r="BS21" s="6">
        <f>SUM(BS3:BS20)</f>
        <v>761</v>
      </c>
    </row>
    <row r="22" spans="1:71" x14ac:dyDescent="0.25">
      <c r="A22" s="4"/>
      <c r="B22" s="4" t="s">
        <v>299</v>
      </c>
      <c r="C22" s="4">
        <f>COUNT(C4:C20)</f>
        <v>17</v>
      </c>
      <c r="D22" s="4"/>
      <c r="E22" s="4">
        <f>SUM(E3:E20)</f>
        <v>1008</v>
      </c>
      <c r="F22" s="4">
        <f>SUM(F3:F20)</f>
        <v>1025</v>
      </c>
      <c r="G22" s="7">
        <f>$BS21/F22</f>
        <v>0.7424390243902439</v>
      </c>
      <c r="H22" s="169">
        <f>SUM(H3:H20)</f>
        <v>713</v>
      </c>
      <c r="I22" s="169">
        <f>SUM(I3:I20)</f>
        <v>715</v>
      </c>
      <c r="J22" s="169">
        <f>SUM(J3:J20)</f>
        <v>2</v>
      </c>
      <c r="K22" s="6"/>
      <c r="L22" s="6"/>
      <c r="M22" s="4"/>
      <c r="N22" s="4"/>
      <c r="O22" s="4"/>
      <c r="P22" s="7">
        <f>P21/F22</f>
        <v>0.69658536585365849</v>
      </c>
      <c r="Q22" s="4"/>
      <c r="R22" s="4">
        <f>M21+R21</f>
        <v>0</v>
      </c>
      <c r="S22" s="4">
        <f>N21+S21</f>
        <v>0</v>
      </c>
      <c r="T22" s="4">
        <f>O21+T21</f>
        <v>1</v>
      </c>
      <c r="U22" s="7">
        <f>U21/F22</f>
        <v>0.69658536585365849</v>
      </c>
      <c r="V22" s="4"/>
      <c r="W22" s="4">
        <f>R22+W21</f>
        <v>1</v>
      </c>
      <c r="X22" s="4">
        <f>S22+X21</f>
        <v>45</v>
      </c>
      <c r="Y22" s="4">
        <f>T22+Y21</f>
        <v>2</v>
      </c>
      <c r="Z22" s="7">
        <f>Z21/F22</f>
        <v>0.7424390243902439</v>
      </c>
      <c r="AA22" s="4"/>
      <c r="AB22" s="4">
        <f>W22+AB21</f>
        <v>1</v>
      </c>
      <c r="AC22" s="4">
        <f>X22+AC21</f>
        <v>45</v>
      </c>
      <c r="AD22" s="4">
        <f>Y22+AD21</f>
        <v>2</v>
      </c>
      <c r="AE22" s="7">
        <f>AE21/F22</f>
        <v>0.7424390243902439</v>
      </c>
      <c r="AF22" s="4"/>
      <c r="AG22" s="4">
        <f>AB22+AG21</f>
        <v>1</v>
      </c>
      <c r="AH22" s="4">
        <f>AC22+AH21</f>
        <v>45</v>
      </c>
      <c r="AI22" s="4">
        <f>AD22+AI21</f>
        <v>2</v>
      </c>
      <c r="AJ22" s="7">
        <f>AJ21/F22</f>
        <v>0.7424390243902439</v>
      </c>
      <c r="AK22" s="4"/>
      <c r="AL22" s="4">
        <f>AG22+AL21</f>
        <v>1</v>
      </c>
      <c r="AM22" s="4">
        <f>AH22+AM21</f>
        <v>45</v>
      </c>
      <c r="AN22" s="4">
        <f>AI22+AN21</f>
        <v>2</v>
      </c>
      <c r="AO22" s="7">
        <f>AO21/F22</f>
        <v>0.7424390243902439</v>
      </c>
      <c r="AP22" s="4"/>
      <c r="AQ22" s="4">
        <f>AL22+AQ21</f>
        <v>1</v>
      </c>
      <c r="AR22" s="4">
        <f>AM22+AR21</f>
        <v>45</v>
      </c>
      <c r="AS22" s="4">
        <f>AN22+AS21</f>
        <v>2</v>
      </c>
      <c r="AT22" s="7">
        <f>AT21/F22</f>
        <v>0.7424390243902439</v>
      </c>
      <c r="AU22" s="4"/>
      <c r="AV22" s="4">
        <f>AQ22+AV21</f>
        <v>1</v>
      </c>
      <c r="AW22" s="4">
        <f>AR22+AW21</f>
        <v>45</v>
      </c>
      <c r="AX22" s="4">
        <f>AS22+AX21</f>
        <v>2</v>
      </c>
      <c r="AY22" s="7">
        <f>AY21/F22</f>
        <v>0.7424390243902439</v>
      </c>
      <c r="AZ22" s="4"/>
      <c r="BA22" s="4">
        <f>AV22+BA21</f>
        <v>1</v>
      </c>
      <c r="BB22" s="4">
        <f>AW22+BB21</f>
        <v>45</v>
      </c>
      <c r="BC22" s="4">
        <f>AX22+BC21</f>
        <v>2</v>
      </c>
      <c r="BD22" s="7">
        <f>BD21/F22</f>
        <v>0.7424390243902439</v>
      </c>
      <c r="BE22" s="4"/>
      <c r="BF22" s="4">
        <f>BA22+BF21</f>
        <v>1</v>
      </c>
      <c r="BG22" s="4">
        <f>BB22+BG21</f>
        <v>45</v>
      </c>
      <c r="BH22" s="4">
        <f>BC22+BH21</f>
        <v>2</v>
      </c>
      <c r="BI22" s="7">
        <f>BI21/F22</f>
        <v>0.7424390243902439</v>
      </c>
      <c r="BJ22" s="4"/>
      <c r="BK22" s="4">
        <f>BF22+BK21</f>
        <v>1</v>
      </c>
      <c r="BL22" s="4">
        <f>BG22+BL21</f>
        <v>45</v>
      </c>
      <c r="BM22" s="4">
        <f>BH22+BM21</f>
        <v>2</v>
      </c>
      <c r="BN22" s="7">
        <f>BN21/F22</f>
        <v>0.7424390243902439</v>
      </c>
      <c r="BO22" s="4"/>
      <c r="BP22" s="4">
        <f>BK22+BP21</f>
        <v>1</v>
      </c>
      <c r="BQ22" s="4">
        <f>BL22+BQ21</f>
        <v>45</v>
      </c>
      <c r="BR22" s="4">
        <f>BM22+BR21</f>
        <v>2</v>
      </c>
      <c r="BS22" s="7">
        <f>BS21/F22</f>
        <v>0.7424390243902439</v>
      </c>
    </row>
    <row r="23" spans="1:71" s="35" customFormat="1" x14ac:dyDescent="0.25">
      <c r="H23" s="166"/>
      <c r="I23" s="166"/>
      <c r="J23" s="166"/>
      <c r="K23" s="36"/>
      <c r="L23" s="36"/>
    </row>
    <row r="24" spans="1:71" x14ac:dyDescent="0.25">
      <c r="A24" s="5" t="s">
        <v>46</v>
      </c>
      <c r="B24" s="4" t="s">
        <v>142</v>
      </c>
      <c r="C24" s="4"/>
      <c r="D24" s="4"/>
      <c r="E24" s="3">
        <v>27</v>
      </c>
      <c r="F24" s="4">
        <f>IF(B24="MAL",E24,IF(E24&gt;=11,E24+variables!$B$1,11))</f>
        <v>27</v>
      </c>
      <c r="G24" s="7">
        <f>BS24/F24</f>
        <v>1</v>
      </c>
      <c r="H24" s="169">
        <v>27</v>
      </c>
      <c r="I24" s="169">
        <f>+H24+J24</f>
        <v>27</v>
      </c>
      <c r="J24" s="170"/>
      <c r="K24" s="16">
        <v>2017</v>
      </c>
      <c r="L24" s="16">
        <v>2017</v>
      </c>
      <c r="M24" s="15"/>
      <c r="N24" s="15"/>
      <c r="O24" s="15"/>
      <c r="P24" s="169">
        <f>+H24</f>
        <v>27</v>
      </c>
      <c r="Q24" s="16"/>
      <c r="R24" s="15"/>
      <c r="S24" s="15"/>
      <c r="T24" s="15"/>
      <c r="U24" s="6">
        <f t="shared" ref="U24:U30" si="14">SUM(P24:T24)</f>
        <v>27</v>
      </c>
      <c r="V24" s="15"/>
      <c r="W24" s="15"/>
      <c r="X24" s="15"/>
      <c r="Y24" s="15"/>
      <c r="Z24" s="6">
        <f t="shared" ref="Z24:Z30" si="15">SUM(U24:Y24)</f>
        <v>27</v>
      </c>
      <c r="AA24" s="15"/>
      <c r="AB24" s="15"/>
      <c r="AC24" s="15"/>
      <c r="AD24" s="15"/>
      <c r="AE24" s="6">
        <f t="shared" ref="AE24:AE30" si="16">SUM(Z24:AD24)</f>
        <v>27</v>
      </c>
      <c r="AF24" s="15"/>
      <c r="AG24" s="15"/>
      <c r="AH24" s="15"/>
      <c r="AI24" s="15"/>
      <c r="AJ24" s="6">
        <f t="shared" ref="AJ24:AJ30" si="17">SUM(AE24:AI24)</f>
        <v>27</v>
      </c>
      <c r="AK24" s="15"/>
      <c r="AL24" s="15"/>
      <c r="AM24" s="15"/>
      <c r="AN24" s="15"/>
      <c r="AO24" s="6">
        <f t="shared" ref="AO24:AO30" si="18">SUM(AJ24:AN24)</f>
        <v>27</v>
      </c>
      <c r="AP24" s="15"/>
      <c r="AQ24" s="15"/>
      <c r="AR24" s="15"/>
      <c r="AS24" s="15"/>
      <c r="AT24" s="6">
        <f t="shared" ref="AT24:AT30" si="19">SUM(AO24:AS24)</f>
        <v>27</v>
      </c>
      <c r="AU24" s="15"/>
      <c r="AV24" s="15"/>
      <c r="AW24" s="15"/>
      <c r="AX24" s="15"/>
      <c r="AY24" s="6">
        <f t="shared" ref="AY24:AY30" si="20">SUM(AT24:AX24)</f>
        <v>27</v>
      </c>
      <c r="AZ24" s="15"/>
      <c r="BA24" s="15"/>
      <c r="BB24" s="15"/>
      <c r="BC24" s="15"/>
      <c r="BD24" s="6">
        <f t="shared" ref="BD24:BD30" si="21">SUM(AY24:BC24)</f>
        <v>27</v>
      </c>
      <c r="BE24" s="15"/>
      <c r="BF24" s="15"/>
      <c r="BG24" s="15"/>
      <c r="BH24" s="15"/>
      <c r="BI24" s="6">
        <f t="shared" ref="BI24:BI30" si="22">SUM(BD24:BH24)</f>
        <v>27</v>
      </c>
      <c r="BJ24" s="15"/>
      <c r="BK24" s="15"/>
      <c r="BL24" s="15"/>
      <c r="BM24" s="15"/>
      <c r="BN24" s="6">
        <f t="shared" ref="BN24:BN30" si="23">SUM(BI24:BM24)</f>
        <v>27</v>
      </c>
      <c r="BO24" s="15"/>
      <c r="BP24" s="15"/>
      <c r="BQ24" s="15"/>
      <c r="BR24" s="15"/>
      <c r="BS24" s="6">
        <f t="shared" ref="BS24:BS30" si="24">SUM(BN24:BR24)</f>
        <v>27</v>
      </c>
    </row>
    <row r="25" spans="1:71" s="39" customFormat="1" x14ac:dyDescent="0.25">
      <c r="A25" s="6"/>
      <c r="B25" s="3" t="s">
        <v>222</v>
      </c>
      <c r="C25" s="2">
        <v>1</v>
      </c>
      <c r="D25" s="17" t="s">
        <v>286</v>
      </c>
      <c r="E25" s="3">
        <v>53</v>
      </c>
      <c r="F25" s="6">
        <f>IF(B25="MAL",E25,IF(E25&gt;=11,E25+variables!$B$1,11))</f>
        <v>54</v>
      </c>
      <c r="G25" s="38">
        <f t="shared" ref="G25:G30" si="25">$BS25/F25</f>
        <v>0.37037037037037035</v>
      </c>
      <c r="H25" s="149">
        <v>20</v>
      </c>
      <c r="I25" s="159">
        <f t="shared" ref="I25:I30" si="26">+H25+J25</f>
        <v>20</v>
      </c>
      <c r="J25" s="164"/>
      <c r="K25" s="16">
        <v>2017</v>
      </c>
      <c r="L25" s="16">
        <v>2017</v>
      </c>
      <c r="M25" s="16"/>
      <c r="N25" s="16"/>
      <c r="O25" s="16"/>
      <c r="P25" s="149">
        <f>H25+SUM(M25:O25)</f>
        <v>20</v>
      </c>
      <c r="Q25" s="16"/>
      <c r="R25" s="16"/>
      <c r="S25" s="16"/>
      <c r="T25" s="16"/>
      <c r="U25" s="6">
        <f t="shared" si="14"/>
        <v>20</v>
      </c>
      <c r="V25" s="16"/>
      <c r="W25" s="16"/>
      <c r="X25" s="16"/>
      <c r="Y25" s="16"/>
      <c r="Z25" s="6">
        <f t="shared" si="15"/>
        <v>20</v>
      </c>
      <c r="AA25" s="16"/>
      <c r="AB25" s="16"/>
      <c r="AC25" s="16"/>
      <c r="AD25" s="16"/>
      <c r="AE25" s="6">
        <f t="shared" si="16"/>
        <v>20</v>
      </c>
      <c r="AF25" s="16"/>
      <c r="AG25" s="16"/>
      <c r="AH25" s="16"/>
      <c r="AI25" s="16"/>
      <c r="AJ25" s="6">
        <f t="shared" si="17"/>
        <v>20</v>
      </c>
      <c r="AK25" s="16"/>
      <c r="AL25" s="16"/>
      <c r="AM25" s="16"/>
      <c r="AN25" s="16"/>
      <c r="AO25" s="6">
        <f t="shared" si="18"/>
        <v>20</v>
      </c>
      <c r="AP25" s="16"/>
      <c r="AQ25" s="16"/>
      <c r="AR25" s="16"/>
      <c r="AS25" s="16"/>
      <c r="AT25" s="6">
        <f t="shared" si="19"/>
        <v>20</v>
      </c>
      <c r="AU25" s="16"/>
      <c r="AV25" s="16"/>
      <c r="AW25" s="16"/>
      <c r="AX25" s="16"/>
      <c r="AY25" s="6">
        <f t="shared" si="20"/>
        <v>20</v>
      </c>
      <c r="AZ25" s="16"/>
      <c r="BA25" s="16"/>
      <c r="BB25" s="16"/>
      <c r="BC25" s="16"/>
      <c r="BD25" s="6">
        <f t="shared" si="21"/>
        <v>20</v>
      </c>
      <c r="BE25" s="16"/>
      <c r="BF25" s="16"/>
      <c r="BG25" s="16"/>
      <c r="BH25" s="16"/>
      <c r="BI25" s="6">
        <f t="shared" si="22"/>
        <v>20</v>
      </c>
      <c r="BJ25" s="16"/>
      <c r="BK25" s="16"/>
      <c r="BL25" s="16"/>
      <c r="BM25" s="16"/>
      <c r="BN25" s="6">
        <f t="shared" si="23"/>
        <v>20</v>
      </c>
      <c r="BO25" s="16"/>
      <c r="BP25" s="16"/>
      <c r="BQ25" s="16"/>
      <c r="BR25" s="16"/>
      <c r="BS25" s="6">
        <f t="shared" si="24"/>
        <v>20</v>
      </c>
    </row>
    <row r="26" spans="1:71" s="39" customFormat="1" x14ac:dyDescent="0.25">
      <c r="A26" s="6"/>
      <c r="B26" s="3" t="s">
        <v>245</v>
      </c>
      <c r="C26" s="2">
        <v>2</v>
      </c>
      <c r="D26" s="17">
        <v>3917</v>
      </c>
      <c r="E26" s="3">
        <v>40</v>
      </c>
      <c r="F26" s="6">
        <f>IF(B26="MAL",E26,IF(E26&gt;=11,E26+variables!$B$1,11))</f>
        <v>41</v>
      </c>
      <c r="G26" s="38">
        <f t="shared" si="25"/>
        <v>0.78048780487804881</v>
      </c>
      <c r="H26" s="149">
        <v>32</v>
      </c>
      <c r="I26" s="159">
        <f t="shared" si="26"/>
        <v>32</v>
      </c>
      <c r="J26" s="164"/>
      <c r="K26" s="16">
        <v>2017</v>
      </c>
      <c r="L26" s="16">
        <v>2017</v>
      </c>
      <c r="M26" s="16"/>
      <c r="N26" s="16"/>
      <c r="O26" s="16"/>
      <c r="P26" s="149">
        <f t="shared" ref="P26:P30" si="27">H26+SUM(M26:O26)</f>
        <v>32</v>
      </c>
      <c r="Q26" s="16"/>
      <c r="R26" s="16"/>
      <c r="S26" s="16"/>
      <c r="T26" s="16"/>
      <c r="U26" s="6">
        <f t="shared" si="14"/>
        <v>32</v>
      </c>
      <c r="V26" s="16"/>
      <c r="W26" s="16"/>
      <c r="X26" s="16"/>
      <c r="Y26" s="16"/>
      <c r="Z26" s="6">
        <f t="shared" si="15"/>
        <v>32</v>
      </c>
      <c r="AA26" s="16"/>
      <c r="AB26" s="16"/>
      <c r="AC26" s="16"/>
      <c r="AD26" s="16"/>
      <c r="AE26" s="6">
        <f t="shared" si="16"/>
        <v>32</v>
      </c>
      <c r="AF26" s="16"/>
      <c r="AG26" s="16"/>
      <c r="AH26" s="16"/>
      <c r="AI26" s="16"/>
      <c r="AJ26" s="6">
        <f t="shared" si="17"/>
        <v>32</v>
      </c>
      <c r="AK26" s="16"/>
      <c r="AL26" s="16"/>
      <c r="AM26" s="16"/>
      <c r="AN26" s="16"/>
      <c r="AO26" s="6">
        <f t="shared" si="18"/>
        <v>32</v>
      </c>
      <c r="AP26" s="16"/>
      <c r="AQ26" s="16"/>
      <c r="AR26" s="16"/>
      <c r="AS26" s="16"/>
      <c r="AT26" s="6">
        <f t="shared" si="19"/>
        <v>32</v>
      </c>
      <c r="AU26" s="16"/>
      <c r="AV26" s="16"/>
      <c r="AW26" s="16"/>
      <c r="AX26" s="16"/>
      <c r="AY26" s="6">
        <f t="shared" si="20"/>
        <v>32</v>
      </c>
      <c r="AZ26" s="16"/>
      <c r="BA26" s="16"/>
      <c r="BB26" s="16"/>
      <c r="BC26" s="16"/>
      <c r="BD26" s="6">
        <f t="shared" si="21"/>
        <v>32</v>
      </c>
      <c r="BE26" s="16"/>
      <c r="BF26" s="16"/>
      <c r="BG26" s="16"/>
      <c r="BH26" s="16"/>
      <c r="BI26" s="6">
        <f t="shared" si="22"/>
        <v>32</v>
      </c>
      <c r="BJ26" s="16"/>
      <c r="BK26" s="16"/>
      <c r="BL26" s="16"/>
      <c r="BM26" s="16"/>
      <c r="BN26" s="6">
        <f t="shared" si="23"/>
        <v>32</v>
      </c>
      <c r="BO26" s="16"/>
      <c r="BP26" s="16"/>
      <c r="BQ26" s="16"/>
      <c r="BR26" s="16"/>
      <c r="BS26" s="6">
        <f t="shared" si="24"/>
        <v>32</v>
      </c>
    </row>
    <row r="27" spans="1:71" s="39" customFormat="1" x14ac:dyDescent="0.25">
      <c r="A27" s="6"/>
      <c r="B27" s="3" t="s">
        <v>111</v>
      </c>
      <c r="C27" s="2">
        <v>7</v>
      </c>
      <c r="D27" s="17">
        <v>61</v>
      </c>
      <c r="E27" s="3">
        <v>18</v>
      </c>
      <c r="F27" s="6">
        <f>IF(B27="MAL",E27,IF(E27&gt;=11,E27+variables!$B$1,11))</f>
        <v>19</v>
      </c>
      <c r="G27" s="38">
        <f t="shared" si="25"/>
        <v>0.52631578947368418</v>
      </c>
      <c r="H27" s="149">
        <v>10</v>
      </c>
      <c r="I27" s="159">
        <f t="shared" si="26"/>
        <v>10</v>
      </c>
      <c r="J27" s="164"/>
      <c r="K27" s="16">
        <v>2017</v>
      </c>
      <c r="L27" s="16">
        <v>2016</v>
      </c>
      <c r="M27" s="16"/>
      <c r="N27" s="16"/>
      <c r="O27" s="16"/>
      <c r="P27" s="149">
        <f t="shared" si="27"/>
        <v>10</v>
      </c>
      <c r="Q27" s="16"/>
      <c r="R27" s="16"/>
      <c r="S27" s="16"/>
      <c r="T27" s="16"/>
      <c r="U27" s="6">
        <f t="shared" si="14"/>
        <v>10</v>
      </c>
      <c r="V27" s="16"/>
      <c r="W27" s="16"/>
      <c r="X27" s="16"/>
      <c r="Y27" s="16"/>
      <c r="Z27" s="6">
        <f t="shared" si="15"/>
        <v>10</v>
      </c>
      <c r="AA27" s="16"/>
      <c r="AB27" s="16"/>
      <c r="AC27" s="16"/>
      <c r="AD27" s="16"/>
      <c r="AE27" s="6">
        <f t="shared" si="16"/>
        <v>10</v>
      </c>
      <c r="AF27" s="16"/>
      <c r="AG27" s="16"/>
      <c r="AH27" s="16"/>
      <c r="AI27" s="16"/>
      <c r="AJ27" s="6">
        <f t="shared" si="17"/>
        <v>10</v>
      </c>
      <c r="AK27" s="16"/>
      <c r="AL27" s="16"/>
      <c r="AM27" s="16"/>
      <c r="AN27" s="16"/>
      <c r="AO27" s="6">
        <f t="shared" si="18"/>
        <v>10</v>
      </c>
      <c r="AP27" s="16"/>
      <c r="AQ27" s="16"/>
      <c r="AR27" s="16"/>
      <c r="AS27" s="16"/>
      <c r="AT27" s="6">
        <f t="shared" si="19"/>
        <v>10</v>
      </c>
      <c r="AU27" s="16"/>
      <c r="AV27" s="16"/>
      <c r="AW27" s="16"/>
      <c r="AX27" s="16"/>
      <c r="AY27" s="6">
        <f t="shared" si="20"/>
        <v>10</v>
      </c>
      <c r="AZ27" s="16"/>
      <c r="BA27" s="16"/>
      <c r="BB27" s="16"/>
      <c r="BC27" s="16"/>
      <c r="BD27" s="6">
        <f t="shared" si="21"/>
        <v>10</v>
      </c>
      <c r="BE27" s="16"/>
      <c r="BF27" s="16"/>
      <c r="BG27" s="16"/>
      <c r="BH27" s="16"/>
      <c r="BI27" s="6">
        <f t="shared" si="22"/>
        <v>10</v>
      </c>
      <c r="BJ27" s="16"/>
      <c r="BK27" s="16"/>
      <c r="BL27" s="16"/>
      <c r="BM27" s="16"/>
      <c r="BN27" s="6">
        <f t="shared" si="23"/>
        <v>10</v>
      </c>
      <c r="BO27" s="16"/>
      <c r="BP27" s="16"/>
      <c r="BQ27" s="16"/>
      <c r="BR27" s="16"/>
      <c r="BS27" s="6">
        <f t="shared" si="24"/>
        <v>10</v>
      </c>
    </row>
    <row r="28" spans="1:71" s="39" customFormat="1" x14ac:dyDescent="0.25">
      <c r="A28" s="6"/>
      <c r="B28" s="3" t="s">
        <v>272</v>
      </c>
      <c r="C28" s="2">
        <v>10</v>
      </c>
      <c r="D28" s="17">
        <v>322</v>
      </c>
      <c r="E28" s="3">
        <v>53</v>
      </c>
      <c r="F28" s="6">
        <f>IF(B28="MAL",E28,IF(E28&gt;=11,E28+variables!$B$1,11))</f>
        <v>54</v>
      </c>
      <c r="G28" s="38">
        <f t="shared" si="25"/>
        <v>0.31481481481481483</v>
      </c>
      <c r="H28" s="149">
        <v>17</v>
      </c>
      <c r="I28" s="159">
        <f t="shared" si="26"/>
        <v>17</v>
      </c>
      <c r="J28" s="164"/>
      <c r="K28" s="16">
        <v>2017</v>
      </c>
      <c r="L28" s="16">
        <v>2017</v>
      </c>
      <c r="M28" s="16"/>
      <c r="N28" s="16"/>
      <c r="O28" s="16"/>
      <c r="P28" s="149">
        <f t="shared" si="27"/>
        <v>17</v>
      </c>
      <c r="Q28" s="16"/>
      <c r="R28" s="16"/>
      <c r="S28" s="16"/>
      <c r="T28" s="16"/>
      <c r="U28" s="6">
        <f t="shared" si="14"/>
        <v>17</v>
      </c>
      <c r="V28" s="16"/>
      <c r="W28" s="16"/>
      <c r="X28" s="16"/>
      <c r="Y28" s="16"/>
      <c r="Z28" s="6">
        <f t="shared" si="15"/>
        <v>17</v>
      </c>
      <c r="AA28" s="16"/>
      <c r="AB28" s="16"/>
      <c r="AC28" s="16"/>
      <c r="AD28" s="16"/>
      <c r="AE28" s="6">
        <f t="shared" si="16"/>
        <v>17</v>
      </c>
      <c r="AF28" s="16"/>
      <c r="AG28" s="16"/>
      <c r="AH28" s="16"/>
      <c r="AI28" s="16"/>
      <c r="AJ28" s="6">
        <f t="shared" si="17"/>
        <v>17</v>
      </c>
      <c r="AK28" s="16"/>
      <c r="AL28" s="16"/>
      <c r="AM28" s="16"/>
      <c r="AN28" s="16"/>
      <c r="AO28" s="6">
        <f t="shared" si="18"/>
        <v>17</v>
      </c>
      <c r="AP28" s="16"/>
      <c r="AQ28" s="16"/>
      <c r="AR28" s="16"/>
      <c r="AS28" s="16"/>
      <c r="AT28" s="6">
        <f t="shared" si="19"/>
        <v>17</v>
      </c>
      <c r="AU28" s="16"/>
      <c r="AV28" s="16"/>
      <c r="AW28" s="16"/>
      <c r="AX28" s="16"/>
      <c r="AY28" s="6">
        <f t="shared" si="20"/>
        <v>17</v>
      </c>
      <c r="AZ28" s="16"/>
      <c r="BA28" s="16"/>
      <c r="BB28" s="16"/>
      <c r="BC28" s="16"/>
      <c r="BD28" s="6">
        <f t="shared" si="21"/>
        <v>17</v>
      </c>
      <c r="BE28" s="16"/>
      <c r="BF28" s="16"/>
      <c r="BG28" s="16"/>
      <c r="BH28" s="16"/>
      <c r="BI28" s="6">
        <f t="shared" si="22"/>
        <v>17</v>
      </c>
      <c r="BJ28" s="16"/>
      <c r="BK28" s="16"/>
      <c r="BL28" s="16"/>
      <c r="BM28" s="16"/>
      <c r="BN28" s="6">
        <f t="shared" si="23"/>
        <v>17</v>
      </c>
      <c r="BO28" s="16"/>
      <c r="BP28" s="16"/>
      <c r="BQ28" s="16"/>
      <c r="BR28" s="16"/>
      <c r="BS28" s="6">
        <f t="shared" si="24"/>
        <v>17</v>
      </c>
    </row>
    <row r="29" spans="1:71" s="39" customFormat="1" x14ac:dyDescent="0.25">
      <c r="A29" s="6"/>
      <c r="B29" s="3" t="s">
        <v>274</v>
      </c>
      <c r="C29" s="2">
        <v>14</v>
      </c>
      <c r="D29" s="17" t="s">
        <v>220</v>
      </c>
      <c r="E29" s="3">
        <v>14</v>
      </c>
      <c r="F29" s="6">
        <f>IF(B29="MAL",E29,IF(E29&gt;=11,E29+variables!$B$1,11))</f>
        <v>15</v>
      </c>
      <c r="G29" s="38">
        <f t="shared" si="25"/>
        <v>0.6</v>
      </c>
      <c r="H29" s="149">
        <v>9</v>
      </c>
      <c r="I29" s="159">
        <f t="shared" si="26"/>
        <v>9</v>
      </c>
      <c r="J29" s="164"/>
      <c r="K29" s="16">
        <v>2017</v>
      </c>
      <c r="L29" s="16">
        <v>2017</v>
      </c>
      <c r="M29" s="16"/>
      <c r="N29" s="16"/>
      <c r="O29" s="16"/>
      <c r="P29" s="149">
        <f t="shared" si="27"/>
        <v>9</v>
      </c>
      <c r="Q29" s="16"/>
      <c r="R29" s="16"/>
      <c r="S29" s="16"/>
      <c r="T29" s="16"/>
      <c r="U29" s="6">
        <f t="shared" si="14"/>
        <v>9</v>
      </c>
      <c r="V29" s="16"/>
      <c r="W29" s="16"/>
      <c r="X29" s="16"/>
      <c r="Y29" s="16"/>
      <c r="Z29" s="6">
        <f t="shared" si="15"/>
        <v>9</v>
      </c>
      <c r="AA29" s="16"/>
      <c r="AB29" s="16"/>
      <c r="AC29" s="16"/>
      <c r="AD29" s="16"/>
      <c r="AE29" s="6">
        <f t="shared" si="16"/>
        <v>9</v>
      </c>
      <c r="AF29" s="16"/>
      <c r="AG29" s="16"/>
      <c r="AH29" s="16"/>
      <c r="AI29" s="16"/>
      <c r="AJ29" s="6">
        <f t="shared" si="17"/>
        <v>9</v>
      </c>
      <c r="AK29" s="16"/>
      <c r="AL29" s="16"/>
      <c r="AM29" s="16"/>
      <c r="AN29" s="16"/>
      <c r="AO29" s="6">
        <f t="shared" si="18"/>
        <v>9</v>
      </c>
      <c r="AP29" s="16"/>
      <c r="AQ29" s="16"/>
      <c r="AR29" s="16"/>
      <c r="AS29" s="16"/>
      <c r="AT29" s="6">
        <f t="shared" si="19"/>
        <v>9</v>
      </c>
      <c r="AU29" s="16"/>
      <c r="AV29" s="16"/>
      <c r="AW29" s="16"/>
      <c r="AX29" s="16"/>
      <c r="AY29" s="6">
        <f t="shared" si="20"/>
        <v>9</v>
      </c>
      <c r="AZ29" s="16"/>
      <c r="BA29" s="16"/>
      <c r="BB29" s="16"/>
      <c r="BC29" s="16"/>
      <c r="BD29" s="6">
        <f t="shared" si="21"/>
        <v>9</v>
      </c>
      <c r="BE29" s="16"/>
      <c r="BF29" s="16"/>
      <c r="BG29" s="16"/>
      <c r="BH29" s="16"/>
      <c r="BI29" s="6">
        <f t="shared" si="22"/>
        <v>9</v>
      </c>
      <c r="BJ29" s="16"/>
      <c r="BK29" s="16"/>
      <c r="BL29" s="16"/>
      <c r="BM29" s="16"/>
      <c r="BN29" s="6">
        <f t="shared" si="23"/>
        <v>9</v>
      </c>
      <c r="BO29" s="16"/>
      <c r="BP29" s="16"/>
      <c r="BQ29" s="16"/>
      <c r="BR29" s="16"/>
      <c r="BS29" s="6">
        <f t="shared" si="24"/>
        <v>9</v>
      </c>
    </row>
    <row r="30" spans="1:71" s="39" customFormat="1" x14ac:dyDescent="0.25">
      <c r="A30" s="6"/>
      <c r="B30" s="3" t="s">
        <v>401</v>
      </c>
      <c r="C30" s="2">
        <v>19</v>
      </c>
      <c r="D30" s="17">
        <v>6491</v>
      </c>
      <c r="E30" s="3">
        <v>17</v>
      </c>
      <c r="F30" s="6">
        <f>IF(B30="MAL",E30,IF(E30&gt;=11,E30+variables!$B$1,11))</f>
        <v>18</v>
      </c>
      <c r="G30" s="38">
        <f t="shared" si="25"/>
        <v>0.22222222222222221</v>
      </c>
      <c r="H30" s="149">
        <v>4</v>
      </c>
      <c r="I30" s="159">
        <f t="shared" si="26"/>
        <v>4</v>
      </c>
      <c r="J30" s="164"/>
      <c r="K30" s="16">
        <v>2017</v>
      </c>
      <c r="L30" s="97">
        <v>2017</v>
      </c>
      <c r="M30" s="16"/>
      <c r="N30" s="16"/>
      <c r="O30" s="16"/>
      <c r="P30" s="149">
        <f t="shared" si="27"/>
        <v>4</v>
      </c>
      <c r="Q30" s="16"/>
      <c r="R30" s="16"/>
      <c r="S30" s="16"/>
      <c r="T30" s="16"/>
      <c r="U30" s="6">
        <f t="shared" si="14"/>
        <v>4</v>
      </c>
      <c r="V30" s="16"/>
      <c r="W30" s="16"/>
      <c r="X30" s="16"/>
      <c r="Y30" s="16"/>
      <c r="Z30" s="6">
        <f t="shared" si="15"/>
        <v>4</v>
      </c>
      <c r="AA30" s="16"/>
      <c r="AB30" s="16"/>
      <c r="AC30" s="16"/>
      <c r="AD30" s="16"/>
      <c r="AE30" s="6">
        <f t="shared" si="16"/>
        <v>4</v>
      </c>
      <c r="AF30" s="16"/>
      <c r="AG30" s="16"/>
      <c r="AH30" s="16"/>
      <c r="AI30" s="16"/>
      <c r="AJ30" s="6">
        <f t="shared" si="17"/>
        <v>4</v>
      </c>
      <c r="AK30" s="16"/>
      <c r="AL30" s="16"/>
      <c r="AM30" s="16"/>
      <c r="AN30" s="16"/>
      <c r="AO30" s="6">
        <f t="shared" si="18"/>
        <v>4</v>
      </c>
      <c r="AP30" s="16"/>
      <c r="AQ30" s="16"/>
      <c r="AR30" s="16"/>
      <c r="AS30" s="16"/>
      <c r="AT30" s="6">
        <f t="shared" si="19"/>
        <v>4</v>
      </c>
      <c r="AU30" s="16"/>
      <c r="AV30" s="16"/>
      <c r="AW30" s="16"/>
      <c r="AX30" s="16"/>
      <c r="AY30" s="6">
        <f t="shared" si="20"/>
        <v>4</v>
      </c>
      <c r="AZ30" s="16"/>
      <c r="BA30" s="16"/>
      <c r="BB30" s="16"/>
      <c r="BC30" s="16"/>
      <c r="BD30" s="6">
        <f t="shared" si="21"/>
        <v>4</v>
      </c>
      <c r="BE30" s="16"/>
      <c r="BF30" s="16"/>
      <c r="BG30" s="16"/>
      <c r="BH30" s="16"/>
      <c r="BI30" s="6">
        <f t="shared" si="22"/>
        <v>4</v>
      </c>
      <c r="BJ30" s="16"/>
      <c r="BK30" s="16"/>
      <c r="BL30" s="16"/>
      <c r="BM30" s="16"/>
      <c r="BN30" s="6">
        <f t="shared" si="23"/>
        <v>4</v>
      </c>
      <c r="BO30" s="16"/>
      <c r="BP30" s="16"/>
      <c r="BQ30" s="16"/>
      <c r="BR30" s="16"/>
      <c r="BS30" s="6">
        <f t="shared" si="24"/>
        <v>4</v>
      </c>
    </row>
    <row r="31" spans="1:71" x14ac:dyDescent="0.25">
      <c r="A31" s="4"/>
      <c r="B31" s="4"/>
      <c r="C31" s="4"/>
      <c r="D31" s="4"/>
      <c r="E31" s="4"/>
      <c r="F31" s="4"/>
      <c r="G31" s="4"/>
      <c r="H31" s="169"/>
      <c r="I31" s="169"/>
      <c r="J31" s="169"/>
      <c r="K31" s="6"/>
      <c r="L31" s="6"/>
      <c r="M31" s="4">
        <f>SUM(M25:M30)</f>
        <v>0</v>
      </c>
      <c r="N31" s="4">
        <f>SUM(N25:N30)</f>
        <v>0</v>
      </c>
      <c r="O31" s="4">
        <f>SUM(O25:O30)</f>
        <v>0</v>
      </c>
      <c r="P31" s="169">
        <f>SUM(P24:P30)</f>
        <v>119</v>
      </c>
      <c r="Q31" s="4">
        <f>SUM(Q24:Q30)</f>
        <v>0</v>
      </c>
      <c r="R31" s="4">
        <f>SUM(R25:R30)</f>
        <v>0</v>
      </c>
      <c r="S31" s="4">
        <f>SUM(S25:S30)</f>
        <v>0</v>
      </c>
      <c r="T31" s="4">
        <f>SUM(T25:T30)</f>
        <v>0</v>
      </c>
      <c r="U31" s="4">
        <f>SUM(U24:U30)</f>
        <v>119</v>
      </c>
      <c r="V31" s="4">
        <f>SUM(V25:V30)</f>
        <v>0</v>
      </c>
      <c r="W31" s="4">
        <f>SUM(W25:W30)</f>
        <v>0</v>
      </c>
      <c r="X31" s="4">
        <f>SUM(X25:X30)</f>
        <v>0</v>
      </c>
      <c r="Y31" s="4">
        <f>SUM(Y25:Y30)</f>
        <v>0</v>
      </c>
      <c r="Z31" s="4">
        <f>SUM(Z25:Z30)+E24</f>
        <v>119</v>
      </c>
      <c r="AA31" s="4">
        <f>SUM(AA25:AA30)</f>
        <v>0</v>
      </c>
      <c r="AB31" s="4">
        <f>SUM(AB25:AB30)</f>
        <v>0</v>
      </c>
      <c r="AC31" s="4">
        <f>SUM(AC25:AC30)</f>
        <v>0</v>
      </c>
      <c r="AD31" s="4">
        <f>SUM(AD25:AD30)</f>
        <v>0</v>
      </c>
      <c r="AE31" s="4">
        <f>SUM(AE25:AE30)+E24</f>
        <v>119</v>
      </c>
      <c r="AF31" s="4">
        <f>SUM(AF25:AF30)</f>
        <v>0</v>
      </c>
      <c r="AG31" s="4">
        <f>SUM(AG25:AG30)</f>
        <v>0</v>
      </c>
      <c r="AH31" s="4">
        <f>SUM(AH25:AH30)</f>
        <v>0</v>
      </c>
      <c r="AI31" s="4">
        <f>SUM(AI25:AI30)</f>
        <v>0</v>
      </c>
      <c r="AJ31" s="4">
        <f>SUM(AJ25:AJ30)+25</f>
        <v>117</v>
      </c>
      <c r="AK31" s="4">
        <f>SUM(AK25:AK30)</f>
        <v>0</v>
      </c>
      <c r="AL31" s="4">
        <f>SUM(AL25:AL30)</f>
        <v>0</v>
      </c>
      <c r="AM31" s="4">
        <f>SUM(AM25:AM30)</f>
        <v>0</v>
      </c>
      <c r="AN31" s="4">
        <f>SUM(AN25:AN30)</f>
        <v>0</v>
      </c>
      <c r="AO31" s="4">
        <f>SUM(AO25:AO30)+E24</f>
        <v>119</v>
      </c>
      <c r="AP31" s="4">
        <f>SUM(AP25:AP30)</f>
        <v>0</v>
      </c>
      <c r="AQ31" s="4">
        <f>SUM(AQ25:AQ30)</f>
        <v>0</v>
      </c>
      <c r="AR31" s="4">
        <f>SUM(AR25:AR30)</f>
        <v>0</v>
      </c>
      <c r="AS31" s="4">
        <f>SUM(AS25:AS30)</f>
        <v>0</v>
      </c>
      <c r="AT31" s="4">
        <f>SUM(AT25:AT30)+E24</f>
        <v>119</v>
      </c>
      <c r="AU31" s="4">
        <f>SUM(AU25:AU30)</f>
        <v>0</v>
      </c>
      <c r="AV31" s="4">
        <f>SUM(AV25:AV30)</f>
        <v>0</v>
      </c>
      <c r="AW31" s="4">
        <f>SUM(AW25:AW30)</f>
        <v>0</v>
      </c>
      <c r="AX31" s="4">
        <f>SUM(AX25:AX30)</f>
        <v>0</v>
      </c>
      <c r="AY31" s="4">
        <f>SUM(AY25:AY30)+E24</f>
        <v>119</v>
      </c>
      <c r="AZ31" s="4">
        <f>SUM(AZ25:AZ30)</f>
        <v>0</v>
      </c>
      <c r="BA31" s="4">
        <f>SUM(BA25:BA30)</f>
        <v>0</v>
      </c>
      <c r="BB31" s="4">
        <f>SUM(BB25:BB30)</f>
        <v>0</v>
      </c>
      <c r="BC31" s="4">
        <f>SUM(BC25:BC30)</f>
        <v>0</v>
      </c>
      <c r="BD31" s="4">
        <f>SUM(BD25:BD30)+E24</f>
        <v>119</v>
      </c>
      <c r="BE31" s="4">
        <f>SUM(BE25:BE30)</f>
        <v>0</v>
      </c>
      <c r="BF31" s="4">
        <f>SUM(BF25:BF30)</f>
        <v>0</v>
      </c>
      <c r="BG31" s="4">
        <f>SUM(BG25:BG30)</f>
        <v>0</v>
      </c>
      <c r="BH31" s="4">
        <f>SUM(BH25:BH30)</f>
        <v>0</v>
      </c>
      <c r="BI31" s="4">
        <f>SUM(BI25:BI30)+E24</f>
        <v>119</v>
      </c>
      <c r="BJ31" s="4">
        <f>SUM(BJ25:BJ30)</f>
        <v>0</v>
      </c>
      <c r="BK31" s="4">
        <f>SUM(BK25:BK30)</f>
        <v>0</v>
      </c>
      <c r="BL31" s="4">
        <f>SUM(BL25:BL30)</f>
        <v>0</v>
      </c>
      <c r="BM31" s="4">
        <f>SUM(BM25:BM30)</f>
        <v>0</v>
      </c>
      <c r="BN31" s="4">
        <f>SUM(BN25:BN30)+E24</f>
        <v>119</v>
      </c>
      <c r="BO31" s="4">
        <f>SUM(BO25:BO30)</f>
        <v>0</v>
      </c>
      <c r="BP31" s="4">
        <f>SUM(BP25:BP30)</f>
        <v>0</v>
      </c>
      <c r="BQ31" s="4">
        <f>SUM(BQ25:BQ30)</f>
        <v>0</v>
      </c>
      <c r="BR31" s="4">
        <f>SUM(BR25:BR30)</f>
        <v>0</v>
      </c>
      <c r="BS31" s="4">
        <f>SUM(BS25:BS30)+E24</f>
        <v>119</v>
      </c>
    </row>
    <row r="32" spans="1:71" x14ac:dyDescent="0.25">
      <c r="A32" s="4"/>
      <c r="B32" s="4" t="s">
        <v>299</v>
      </c>
      <c r="C32" s="4">
        <f>COUNT(C25:C30)</f>
        <v>6</v>
      </c>
      <c r="D32" s="4"/>
      <c r="E32" s="4">
        <f>SUM(E24:E30)</f>
        <v>222</v>
      </c>
      <c r="F32" s="4">
        <f>SUM(F24:F30)</f>
        <v>228</v>
      </c>
      <c r="G32" s="7">
        <f>$BS31/F32</f>
        <v>0.52192982456140347</v>
      </c>
      <c r="H32" s="169">
        <f>SUM(H24:H30)</f>
        <v>119</v>
      </c>
      <c r="I32" s="169">
        <f>SUM(I24:I30)</f>
        <v>119</v>
      </c>
      <c r="J32" s="169">
        <f>SUM(J24:J30)</f>
        <v>0</v>
      </c>
      <c r="K32" s="6"/>
      <c r="L32" s="6"/>
      <c r="M32" s="4"/>
      <c r="N32" s="4"/>
      <c r="O32" s="4"/>
      <c r="P32" s="7">
        <f>P31/F32</f>
        <v>0.52192982456140347</v>
      </c>
      <c r="Q32" s="4"/>
      <c r="R32" s="4">
        <f>M31+R31</f>
        <v>0</v>
      </c>
      <c r="S32" s="4">
        <f>N31+S31</f>
        <v>0</v>
      </c>
      <c r="T32" s="4">
        <f>O31+T31</f>
        <v>0</v>
      </c>
      <c r="U32" s="7">
        <f>U31/F32</f>
        <v>0.52192982456140347</v>
      </c>
      <c r="V32" s="4"/>
      <c r="W32" s="4">
        <f>R32+W31</f>
        <v>0</v>
      </c>
      <c r="X32" s="4">
        <f>S32+X31</f>
        <v>0</v>
      </c>
      <c r="Y32" s="4">
        <f>T32+Y31</f>
        <v>0</v>
      </c>
      <c r="Z32" s="7">
        <f>Z31/F32</f>
        <v>0.52192982456140347</v>
      </c>
      <c r="AA32" s="4"/>
      <c r="AB32" s="4">
        <f>W32+AB31</f>
        <v>0</v>
      </c>
      <c r="AC32" s="4">
        <f>X32+AC31</f>
        <v>0</v>
      </c>
      <c r="AD32" s="4">
        <f>Y32+AD31</f>
        <v>0</v>
      </c>
      <c r="AE32" s="7">
        <f>AE31/F32</f>
        <v>0.52192982456140347</v>
      </c>
      <c r="AF32" s="4"/>
      <c r="AG32" s="4">
        <f>AB32+AG31</f>
        <v>0</v>
      </c>
      <c r="AH32" s="4">
        <f>AC32+AH31</f>
        <v>0</v>
      </c>
      <c r="AI32" s="4">
        <f>AD32+AI31</f>
        <v>0</v>
      </c>
      <c r="AJ32" s="7">
        <f>AJ31/F32</f>
        <v>0.51315789473684215</v>
      </c>
      <c r="AK32" s="4"/>
      <c r="AL32" s="4">
        <f>AG32+AL31</f>
        <v>0</v>
      </c>
      <c r="AM32" s="4">
        <f>AH32+AM31</f>
        <v>0</v>
      </c>
      <c r="AN32" s="4">
        <f>AI32+AN31</f>
        <v>0</v>
      </c>
      <c r="AO32" s="7">
        <f>AO31/F32</f>
        <v>0.52192982456140347</v>
      </c>
      <c r="AP32" s="4"/>
      <c r="AQ32" s="4">
        <f>AL32+AQ31</f>
        <v>0</v>
      </c>
      <c r="AR32" s="4">
        <f>AM32+AR31</f>
        <v>0</v>
      </c>
      <c r="AS32" s="4">
        <f>AN32+AS31</f>
        <v>0</v>
      </c>
      <c r="AT32" s="7">
        <f>AT31/F32</f>
        <v>0.52192982456140347</v>
      </c>
      <c r="AU32" s="4"/>
      <c r="AV32" s="4">
        <f>AQ32+AV31</f>
        <v>0</v>
      </c>
      <c r="AW32" s="4">
        <f>AR32+AW31</f>
        <v>0</v>
      </c>
      <c r="AX32" s="4">
        <f>AS32+AX31</f>
        <v>0</v>
      </c>
      <c r="AY32" s="7">
        <f>AY31/F32</f>
        <v>0.52192982456140347</v>
      </c>
      <c r="AZ32" s="4"/>
      <c r="BA32" s="4">
        <f>AV32+BA31</f>
        <v>0</v>
      </c>
      <c r="BB32" s="4">
        <f>AW32+BB31</f>
        <v>0</v>
      </c>
      <c r="BC32" s="4">
        <f>AX32+BC31</f>
        <v>0</v>
      </c>
      <c r="BD32" s="7">
        <f>BD31/F32</f>
        <v>0.52192982456140347</v>
      </c>
      <c r="BE32" s="4"/>
      <c r="BF32" s="4">
        <f>BA32+BF31</f>
        <v>0</v>
      </c>
      <c r="BG32" s="4">
        <f>BB32+BG31</f>
        <v>0</v>
      </c>
      <c r="BH32" s="4">
        <f>BC32+BH31</f>
        <v>0</v>
      </c>
      <c r="BI32" s="7">
        <f>BI31/F32</f>
        <v>0.52192982456140347</v>
      </c>
      <c r="BJ32" s="4"/>
      <c r="BK32" s="4">
        <f>BF32+BK31</f>
        <v>0</v>
      </c>
      <c r="BL32" s="4">
        <f>BG32+BL31</f>
        <v>0</v>
      </c>
      <c r="BM32" s="4">
        <f>BH32+BM31</f>
        <v>0</v>
      </c>
      <c r="BN32" s="7">
        <f>BN31/F32</f>
        <v>0.52192982456140347</v>
      </c>
      <c r="BO32" s="4"/>
      <c r="BP32" s="4">
        <f>BK32+BP31</f>
        <v>0</v>
      </c>
      <c r="BQ32" s="4">
        <f>BL32+BQ31</f>
        <v>0</v>
      </c>
      <c r="BR32" s="4">
        <f>BM32+BR31</f>
        <v>0</v>
      </c>
      <c r="BS32" s="7">
        <f>BS31/F32</f>
        <v>0.52192982456140347</v>
      </c>
    </row>
    <row r="33" spans="8:12" s="35" customFormat="1" x14ac:dyDescent="0.25">
      <c r="H33" s="166"/>
      <c r="I33" s="166"/>
      <c r="J33" s="166"/>
      <c r="K33" s="36"/>
      <c r="L33" s="36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P24" sqref="P24"/>
    </sheetView>
  </sheetViews>
  <sheetFormatPr defaultColWidth="8.85546875" defaultRowHeight="15" x14ac:dyDescent="0.25"/>
  <sheetData>
    <row r="1" spans="1:2" x14ac:dyDescent="0.25">
      <c r="A1" t="s">
        <v>99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F58" sqref="F58"/>
    </sheetView>
  </sheetViews>
  <sheetFormatPr defaultRowHeight="15" x14ac:dyDescent="0.25"/>
  <cols>
    <col min="1" max="1" width="9" customWidth="1"/>
    <col min="2" max="2" width="18.7109375" customWidth="1"/>
    <col min="5" max="5" width="9.140625" style="108"/>
  </cols>
  <sheetData>
    <row r="1" spans="1:9" s="39" customFormat="1" x14ac:dyDescent="0.25">
      <c r="A1" s="228" t="s">
        <v>405</v>
      </c>
      <c r="B1" s="228"/>
      <c r="C1" s="228"/>
      <c r="D1" s="228"/>
      <c r="E1" s="228"/>
      <c r="F1" s="228"/>
      <c r="G1" s="228"/>
      <c r="H1" s="228"/>
      <c r="I1" s="228"/>
    </row>
    <row r="2" spans="1:9" x14ac:dyDescent="0.25">
      <c r="A2" t="s">
        <v>335</v>
      </c>
      <c r="B2" t="s">
        <v>248</v>
      </c>
      <c r="C2" t="s">
        <v>202</v>
      </c>
      <c r="D2" t="s">
        <v>188</v>
      </c>
      <c r="E2" s="108" t="s">
        <v>179</v>
      </c>
      <c r="F2" t="s">
        <v>406</v>
      </c>
    </row>
    <row r="3" spans="1:9" x14ac:dyDescent="0.25">
      <c r="A3">
        <f>Standings!A7</f>
        <v>17</v>
      </c>
      <c r="B3" t="str">
        <f>Standings!B7</f>
        <v>CALIFORNIA</v>
      </c>
      <c r="C3">
        <f>Standings!I7</f>
        <v>1025</v>
      </c>
      <c r="D3">
        <f>Standings!H7</f>
        <v>763</v>
      </c>
      <c r="E3" s="108">
        <f>D3/C3</f>
        <v>0.74439024390243902</v>
      </c>
    </row>
    <row r="4" spans="1:9" x14ac:dyDescent="0.25">
      <c r="A4">
        <f>Standings!A8</f>
        <v>22</v>
      </c>
      <c r="B4" t="str">
        <f>Standings!B8</f>
        <v>OHIO</v>
      </c>
      <c r="C4">
        <f>Standings!I8</f>
        <v>871</v>
      </c>
      <c r="D4">
        <f>Standings!H8</f>
        <v>711</v>
      </c>
      <c r="E4" s="108">
        <f>D4/C4</f>
        <v>0.81630309988518945</v>
      </c>
    </row>
    <row r="5" spans="1:9" s="39" customFormat="1" x14ac:dyDescent="0.25">
      <c r="A5" s="229" t="s">
        <v>407</v>
      </c>
      <c r="B5" s="229"/>
      <c r="C5" s="229"/>
      <c r="D5" s="229"/>
      <c r="E5" s="229"/>
      <c r="F5" s="229"/>
      <c r="G5" s="229"/>
      <c r="H5" s="229"/>
    </row>
    <row r="6" spans="1:9" x14ac:dyDescent="0.25">
      <c r="A6">
        <f>Standings!A10</f>
        <v>25</v>
      </c>
      <c r="B6" t="str">
        <f>Standings!B10</f>
        <v>FLORIDA</v>
      </c>
      <c r="C6">
        <f>Standings!I10</f>
        <v>860</v>
      </c>
      <c r="D6">
        <f>Standings!H10</f>
        <v>472</v>
      </c>
      <c r="E6" s="108">
        <f>D6/C6</f>
        <v>0.5488372093023256</v>
      </c>
    </row>
    <row r="7" spans="1:9" x14ac:dyDescent="0.25">
      <c r="A7">
        <f>Standings!A11</f>
        <v>18</v>
      </c>
      <c r="B7" t="str">
        <f>Standings!B11</f>
        <v>MINNESOTA</v>
      </c>
      <c r="C7">
        <f>Standings!I11</f>
        <v>599</v>
      </c>
      <c r="D7">
        <f>Standings!H11</f>
        <v>429</v>
      </c>
      <c r="E7" s="108">
        <f t="shared" ref="E7:E37" si="0">D7/C7</f>
        <v>0.71619365609348917</v>
      </c>
    </row>
    <row r="8" spans="1:9" x14ac:dyDescent="0.25">
      <c r="A8">
        <f>Standings!A12</f>
        <v>13</v>
      </c>
      <c r="B8" t="str">
        <f>Standings!B12</f>
        <v>TEXAS</v>
      </c>
      <c r="C8">
        <f>Standings!I12</f>
        <v>663</v>
      </c>
      <c r="D8">
        <f>Standings!H12</f>
        <v>484</v>
      </c>
      <c r="E8" s="108">
        <f t="shared" si="0"/>
        <v>0.73001508295625939</v>
      </c>
    </row>
    <row r="9" spans="1:9" s="39" customFormat="1" x14ac:dyDescent="0.25">
      <c r="A9" s="230" t="s">
        <v>408</v>
      </c>
      <c r="B9" s="230"/>
      <c r="C9" s="230"/>
      <c r="D9" s="230"/>
      <c r="E9" s="230"/>
      <c r="F9" s="230"/>
      <c r="G9" s="230"/>
      <c r="H9" s="230"/>
    </row>
    <row r="10" spans="1:9" x14ac:dyDescent="0.25">
      <c r="A10">
        <f>Standings!A14</f>
        <v>8</v>
      </c>
      <c r="B10" t="str">
        <f>Standings!B14</f>
        <v>ARIZONA</v>
      </c>
      <c r="C10">
        <f>Standings!I14</f>
        <v>419</v>
      </c>
      <c r="D10">
        <f>Standings!H14</f>
        <v>244</v>
      </c>
      <c r="E10" s="108">
        <f t="shared" si="0"/>
        <v>0.58233890214797135</v>
      </c>
    </row>
    <row r="11" spans="1:9" x14ac:dyDescent="0.25">
      <c r="A11">
        <f>Standings!A15</f>
        <v>9</v>
      </c>
      <c r="B11" t="str">
        <f>Standings!B15</f>
        <v>ILLINOIS</v>
      </c>
      <c r="C11">
        <f>Standings!I15</f>
        <v>386</v>
      </c>
      <c r="D11">
        <f>Standings!H15</f>
        <v>259</v>
      </c>
      <c r="E11" s="108">
        <f t="shared" si="0"/>
        <v>0.67098445595854928</v>
      </c>
    </row>
    <row r="12" spans="1:9" x14ac:dyDescent="0.25">
      <c r="A12">
        <f>Standings!A16</f>
        <v>8</v>
      </c>
      <c r="B12" t="str">
        <f>Standings!B16</f>
        <v>MARYLAND</v>
      </c>
      <c r="C12">
        <f>Standings!I16</f>
        <v>386</v>
      </c>
      <c r="D12">
        <f>Standings!H16</f>
        <v>284</v>
      </c>
      <c r="E12" s="108">
        <f t="shared" si="0"/>
        <v>0.73575129533678751</v>
      </c>
    </row>
    <row r="13" spans="1:9" x14ac:dyDescent="0.25">
      <c r="A13">
        <f>Standings!A17</f>
        <v>8</v>
      </c>
      <c r="B13" t="str">
        <f>Standings!B17</f>
        <v>MICHIGAN</v>
      </c>
      <c r="C13">
        <f>Standings!I17</f>
        <v>318</v>
      </c>
      <c r="D13">
        <f>Standings!H17</f>
        <v>228</v>
      </c>
      <c r="E13" s="108">
        <f t="shared" si="0"/>
        <v>0.71698113207547165</v>
      </c>
    </row>
    <row r="14" spans="1:9" x14ac:dyDescent="0.25">
      <c r="A14">
        <f>Standings!A18</f>
        <v>8</v>
      </c>
      <c r="B14" t="str">
        <f>Standings!B18</f>
        <v>NEW YORK</v>
      </c>
      <c r="C14">
        <f>Standings!I18</f>
        <v>258</v>
      </c>
      <c r="D14">
        <f>Standings!H18</f>
        <v>186</v>
      </c>
      <c r="E14" s="108">
        <f t="shared" si="0"/>
        <v>0.72093023255813948</v>
      </c>
    </row>
    <row r="15" spans="1:9" x14ac:dyDescent="0.25">
      <c r="A15">
        <f>Standings!A19</f>
        <v>10</v>
      </c>
      <c r="B15" t="str">
        <f>Standings!B19</f>
        <v>PACIFIC AREAS</v>
      </c>
      <c r="C15">
        <f>Standings!I19</f>
        <v>500</v>
      </c>
      <c r="D15">
        <f>Standings!H19</f>
        <v>401</v>
      </c>
      <c r="E15" s="108">
        <f t="shared" si="0"/>
        <v>0.80200000000000005</v>
      </c>
    </row>
    <row r="16" spans="1:9" x14ac:dyDescent="0.25">
      <c r="A16">
        <f>Standings!A20</f>
        <v>16</v>
      </c>
      <c r="B16" t="str">
        <f>Standings!B20</f>
        <v>PENNSYLVANIA</v>
      </c>
      <c r="C16">
        <f>Standings!I20</f>
        <v>554</v>
      </c>
      <c r="D16">
        <f>Standings!H20</f>
        <v>256</v>
      </c>
      <c r="E16" s="108">
        <f t="shared" si="0"/>
        <v>0.46209386281588449</v>
      </c>
    </row>
    <row r="17" spans="1:8" x14ac:dyDescent="0.25">
      <c r="A17">
        <f>Standings!A21</f>
        <v>9</v>
      </c>
      <c r="B17" t="str">
        <f>Standings!B21</f>
        <v>VIRGINIA</v>
      </c>
      <c r="C17">
        <f>Standings!I21</f>
        <v>415</v>
      </c>
      <c r="D17">
        <f>Standings!H21</f>
        <v>283</v>
      </c>
      <c r="E17" s="108">
        <f t="shared" si="0"/>
        <v>0.68192771084337345</v>
      </c>
    </row>
    <row r="18" spans="1:8" x14ac:dyDescent="0.25">
      <c r="A18">
        <f>Standings!A22</f>
        <v>14</v>
      </c>
      <c r="B18" t="str">
        <f>Standings!B22</f>
        <v>WISCONSIN</v>
      </c>
      <c r="C18">
        <f>Standings!I22</f>
        <v>478</v>
      </c>
      <c r="D18">
        <f>Standings!H22</f>
        <v>225</v>
      </c>
      <c r="E18" s="108">
        <f t="shared" si="0"/>
        <v>0.47071129707112969</v>
      </c>
    </row>
    <row r="19" spans="1:8" x14ac:dyDescent="0.25">
      <c r="A19" s="231" t="s">
        <v>409</v>
      </c>
      <c r="B19" s="231"/>
      <c r="C19" s="231"/>
      <c r="D19" s="231"/>
      <c r="E19" s="231"/>
      <c r="F19" s="231"/>
      <c r="G19" s="231"/>
      <c r="H19" s="231"/>
    </row>
    <row r="20" spans="1:8" x14ac:dyDescent="0.25">
      <c r="A20">
        <f>Standings!A24</f>
        <v>6</v>
      </c>
      <c r="B20" t="str">
        <f>Standings!B24</f>
        <v>GEORGIA</v>
      </c>
      <c r="C20">
        <f>Standings!I24</f>
        <v>262</v>
      </c>
      <c r="D20">
        <f>Standings!H24</f>
        <v>234</v>
      </c>
      <c r="E20" s="108">
        <f t="shared" si="0"/>
        <v>0.89312977099236646</v>
      </c>
    </row>
    <row r="21" spans="1:8" x14ac:dyDescent="0.25">
      <c r="A21">
        <f>Standings!A25</f>
        <v>9</v>
      </c>
      <c r="B21" t="str">
        <f>Standings!B25</f>
        <v>MISSOURI</v>
      </c>
      <c r="C21">
        <f>Standings!I25</f>
        <v>371</v>
      </c>
      <c r="D21">
        <f>Standings!H25</f>
        <v>232</v>
      </c>
      <c r="E21" s="108">
        <f t="shared" si="0"/>
        <v>0.6253369272237197</v>
      </c>
    </row>
    <row r="22" spans="1:8" x14ac:dyDescent="0.25">
      <c r="A22">
        <f>Standings!A26</f>
        <v>12</v>
      </c>
      <c r="B22" t="str">
        <f>Standings!B26</f>
        <v>NEW JERSEY</v>
      </c>
      <c r="C22">
        <f>Standings!I26</f>
        <v>326</v>
      </c>
      <c r="D22">
        <f>Standings!H26</f>
        <v>177</v>
      </c>
      <c r="E22" s="108">
        <f t="shared" si="0"/>
        <v>0.54294478527607359</v>
      </c>
    </row>
    <row r="23" spans="1:8" x14ac:dyDescent="0.25">
      <c r="A23">
        <f>Standings!A27</f>
        <v>6</v>
      </c>
      <c r="B23" t="str">
        <f>Standings!B27</f>
        <v>NEW MEXICO</v>
      </c>
      <c r="C23">
        <f>Standings!I27</f>
        <v>231</v>
      </c>
      <c r="D23">
        <f>Standings!H27</f>
        <v>144</v>
      </c>
      <c r="E23" s="108">
        <f t="shared" si="0"/>
        <v>0.62337662337662336</v>
      </c>
    </row>
    <row r="24" spans="1:8" x14ac:dyDescent="0.25">
      <c r="A24">
        <f>Standings!A28</f>
        <v>9</v>
      </c>
      <c r="B24" t="str">
        <f>Standings!B28</f>
        <v>NORTH CAROLINA</v>
      </c>
      <c r="C24">
        <f>Standings!I28</f>
        <v>368</v>
      </c>
      <c r="D24">
        <f>Standings!H28</f>
        <v>234</v>
      </c>
      <c r="E24" s="108">
        <f t="shared" si="0"/>
        <v>0.63586956521739135</v>
      </c>
    </row>
    <row r="25" spans="1:8" x14ac:dyDescent="0.25">
      <c r="A25">
        <f>Standings!A29</f>
        <v>8</v>
      </c>
      <c r="B25" t="str">
        <f>Standings!B29</f>
        <v>WASHINGTON</v>
      </c>
      <c r="C25">
        <f>Standings!I29</f>
        <v>324</v>
      </c>
      <c r="D25">
        <f>Standings!H29</f>
        <v>221</v>
      </c>
      <c r="E25" s="108">
        <f t="shared" si="0"/>
        <v>0.6820987654320988</v>
      </c>
    </row>
    <row r="26" spans="1:8" s="39" customFormat="1" x14ac:dyDescent="0.25">
      <c r="A26" s="232" t="s">
        <v>410</v>
      </c>
      <c r="B26" s="232"/>
      <c r="C26" s="232"/>
      <c r="D26" s="232"/>
      <c r="E26" s="232"/>
      <c r="F26" s="232"/>
      <c r="G26" s="232"/>
      <c r="H26" s="232"/>
    </row>
    <row r="27" spans="1:8" s="39" customFormat="1" x14ac:dyDescent="0.25">
      <c r="A27" s="39">
        <f>Standings!A31</f>
        <v>5</v>
      </c>
      <c r="B27" s="39" t="str">
        <f>Standings!B31</f>
        <v>ARKANSAS</v>
      </c>
      <c r="C27" s="39">
        <f>Standings!I31</f>
        <v>172</v>
      </c>
      <c r="D27" s="39">
        <f>Standings!H31</f>
        <v>111</v>
      </c>
      <c r="E27" s="109">
        <f t="shared" si="0"/>
        <v>0.64534883720930236</v>
      </c>
    </row>
    <row r="28" spans="1:8" s="39" customFormat="1" x14ac:dyDescent="0.25">
      <c r="A28" s="39">
        <f>Standings!A32</f>
        <v>6</v>
      </c>
      <c r="B28" s="39" t="str">
        <f>Standings!B32</f>
        <v>COLORADO</v>
      </c>
      <c r="C28" s="39">
        <f>Standings!I32</f>
        <v>228</v>
      </c>
      <c r="D28" s="39">
        <f>Standings!H32</f>
        <v>119</v>
      </c>
      <c r="E28" s="109">
        <f t="shared" si="0"/>
        <v>0.52192982456140347</v>
      </c>
    </row>
    <row r="29" spans="1:8" s="39" customFormat="1" x14ac:dyDescent="0.25">
      <c r="A29" s="39">
        <f>Standings!A33</f>
        <v>2</v>
      </c>
      <c r="B29" s="39" t="str">
        <f>Standings!B33</f>
        <v>EUROPE</v>
      </c>
      <c r="C29" s="39">
        <f>Standings!I33</f>
        <v>138</v>
      </c>
      <c r="D29" s="39">
        <f>Standings!H33</f>
        <v>127</v>
      </c>
      <c r="E29" s="109">
        <f t="shared" si="0"/>
        <v>0.92028985507246375</v>
      </c>
    </row>
    <row r="30" spans="1:8" x14ac:dyDescent="0.25">
      <c r="A30">
        <f>Standings!A34</f>
        <v>5</v>
      </c>
      <c r="B30" t="str">
        <f>Standings!B34</f>
        <v>KENTUCKY</v>
      </c>
      <c r="C30">
        <f>Standings!I34</f>
        <v>219</v>
      </c>
      <c r="D30">
        <f>Standings!H34</f>
        <v>179</v>
      </c>
      <c r="E30" s="108">
        <f t="shared" si="0"/>
        <v>0.81735159817351599</v>
      </c>
    </row>
    <row r="31" spans="1:8" x14ac:dyDescent="0.25">
      <c r="A31">
        <f>Standings!A35</f>
        <v>7</v>
      </c>
      <c r="B31" t="str">
        <f>Standings!B35</f>
        <v>MISSISSIPPI</v>
      </c>
      <c r="C31">
        <f>Standings!I35</f>
        <v>310</v>
      </c>
      <c r="D31">
        <f>Standings!H35</f>
        <v>211</v>
      </c>
      <c r="E31" s="108">
        <f t="shared" si="0"/>
        <v>0.6806451612903226</v>
      </c>
    </row>
    <row r="32" spans="1:8" x14ac:dyDescent="0.25">
      <c r="A32">
        <f>Standings!A36</f>
        <v>5</v>
      </c>
      <c r="B32" t="str">
        <f>Standings!B36</f>
        <v>NORTH DAKOTA</v>
      </c>
      <c r="C32">
        <f>Standings!I36</f>
        <v>203</v>
      </c>
      <c r="D32">
        <f>Standings!H36</f>
        <v>112</v>
      </c>
      <c r="E32" s="108">
        <f t="shared" si="0"/>
        <v>0.55172413793103448</v>
      </c>
    </row>
    <row r="33" spans="1:8" x14ac:dyDescent="0.25">
      <c r="A33">
        <f>Standings!A37</f>
        <v>10</v>
      </c>
      <c r="B33" t="str">
        <f>Standings!B37</f>
        <v>OREGON</v>
      </c>
      <c r="C33">
        <f>Standings!I37</f>
        <v>353</v>
      </c>
      <c r="D33">
        <f>Standings!H37</f>
        <v>137</v>
      </c>
      <c r="E33" s="108">
        <f t="shared" si="0"/>
        <v>0.38810198300283288</v>
      </c>
    </row>
    <row r="34" spans="1:8" x14ac:dyDescent="0.25">
      <c r="A34">
        <f>Standings!A38</f>
        <v>7</v>
      </c>
      <c r="B34" t="str">
        <f>Standings!B38</f>
        <v>SOUTH CAROLINA</v>
      </c>
      <c r="C34">
        <f>Standings!I38</f>
        <v>252</v>
      </c>
      <c r="D34">
        <f>Standings!H38</f>
        <v>157</v>
      </c>
      <c r="E34" s="108">
        <f t="shared" si="0"/>
        <v>0.62301587301587302</v>
      </c>
    </row>
    <row r="35" spans="1:8" x14ac:dyDescent="0.25">
      <c r="A35">
        <f>Standings!A39</f>
        <v>6</v>
      </c>
      <c r="B35" t="str">
        <f>Standings!B39</f>
        <v>TENNESSEE</v>
      </c>
      <c r="C35">
        <f>Standings!I39</f>
        <v>255</v>
      </c>
      <c r="D35">
        <f>Standings!H39</f>
        <v>120</v>
      </c>
      <c r="E35" s="108">
        <f t="shared" si="0"/>
        <v>0.47058823529411764</v>
      </c>
    </row>
    <row r="36" spans="1:8" x14ac:dyDescent="0.25">
      <c r="A36" s="225" t="s">
        <v>411</v>
      </c>
      <c r="B36" s="225"/>
      <c r="C36" s="225"/>
      <c r="D36" s="225"/>
      <c r="E36" s="225"/>
      <c r="F36" s="225"/>
      <c r="G36" s="225"/>
      <c r="H36" s="225"/>
    </row>
    <row r="37" spans="1:8" x14ac:dyDescent="0.25">
      <c r="A37">
        <f>Standings!A41</f>
        <v>3</v>
      </c>
      <c r="B37" t="str">
        <f>Standings!B41</f>
        <v>DELAWARE</v>
      </c>
      <c r="C37">
        <f>Standings!I41</f>
        <v>136</v>
      </c>
      <c r="D37">
        <f>Standings!H41</f>
        <v>95</v>
      </c>
      <c r="E37" s="108">
        <f t="shared" si="0"/>
        <v>0.69852941176470584</v>
      </c>
    </row>
    <row r="38" spans="1:8" x14ac:dyDescent="0.25">
      <c r="A38">
        <f>Standings!A42</f>
        <v>4</v>
      </c>
      <c r="B38" t="str">
        <f>Standings!B42</f>
        <v>KANSAS</v>
      </c>
      <c r="C38">
        <f>Standings!I42</f>
        <v>244</v>
      </c>
      <c r="D38">
        <f>Standings!H42</f>
        <v>63</v>
      </c>
      <c r="E38" s="108">
        <f t="shared" ref="E38:E46" si="1">D38/C38</f>
        <v>0.25819672131147542</v>
      </c>
    </row>
    <row r="39" spans="1:8" x14ac:dyDescent="0.25">
      <c r="A39">
        <f>Standings!A43</f>
        <v>5</v>
      </c>
      <c r="B39" t="str">
        <f>Standings!B43</f>
        <v>LOUISIANA</v>
      </c>
      <c r="C39">
        <f>Standings!I43</f>
        <v>140</v>
      </c>
      <c r="D39">
        <f>Standings!H43</f>
        <v>55</v>
      </c>
      <c r="E39" s="108">
        <f t="shared" si="1"/>
        <v>0.39285714285714285</v>
      </c>
    </row>
    <row r="40" spans="1:8" x14ac:dyDescent="0.25">
      <c r="A40">
        <f>Standings!A44</f>
        <v>6</v>
      </c>
      <c r="B40" t="str">
        <f>Standings!B44</f>
        <v>MONTANA</v>
      </c>
      <c r="C40">
        <f>Standings!I44</f>
        <v>154</v>
      </c>
      <c r="D40">
        <f>Standings!H44</f>
        <v>102</v>
      </c>
      <c r="E40" s="108">
        <f t="shared" si="1"/>
        <v>0.66233766233766234</v>
      </c>
    </row>
    <row r="41" spans="1:8" x14ac:dyDescent="0.25">
      <c r="A41">
        <f>Standings!A45</f>
        <v>3</v>
      </c>
      <c r="B41" t="str">
        <f>Standings!B45</f>
        <v>NEBRASKA</v>
      </c>
      <c r="C41">
        <f>Standings!I45</f>
        <v>125</v>
      </c>
      <c r="D41">
        <f>Standings!H45</f>
        <v>85</v>
      </c>
      <c r="E41" s="108">
        <f t="shared" si="1"/>
        <v>0.68</v>
      </c>
    </row>
    <row r="42" spans="1:8" x14ac:dyDescent="0.25">
      <c r="A42">
        <f>Standings!A46</f>
        <v>3</v>
      </c>
      <c r="B42" t="str">
        <f>Standings!B46</f>
        <v>NEVADA</v>
      </c>
      <c r="C42">
        <f>Standings!I46</f>
        <v>23</v>
      </c>
      <c r="D42">
        <f>Standings!H46</f>
        <v>0</v>
      </c>
      <c r="E42" s="108">
        <f t="shared" si="1"/>
        <v>0</v>
      </c>
    </row>
    <row r="43" spans="1:8" x14ac:dyDescent="0.25">
      <c r="A43">
        <f>Standings!A47</f>
        <v>2</v>
      </c>
      <c r="B43" t="str">
        <f>Standings!B47</f>
        <v>NEW HAMPSHIRE</v>
      </c>
      <c r="C43">
        <f>Standings!I47</f>
        <v>117</v>
      </c>
      <c r="D43">
        <f>Standings!H47</f>
        <v>46</v>
      </c>
      <c r="E43" s="108">
        <f t="shared" si="1"/>
        <v>0.39316239316239315</v>
      </c>
    </row>
    <row r="44" spans="1:8" x14ac:dyDescent="0.25">
      <c r="A44">
        <f>Standings!A48</f>
        <v>5</v>
      </c>
      <c r="B44" t="str">
        <f>Standings!B48</f>
        <v>OKLAHOMA</v>
      </c>
      <c r="C44">
        <f>Standings!I48</f>
        <v>183</v>
      </c>
      <c r="D44">
        <f>Standings!H48</f>
        <v>97</v>
      </c>
      <c r="E44" s="108">
        <f t="shared" si="1"/>
        <v>0.5300546448087432</v>
      </c>
    </row>
    <row r="45" spans="1:8" x14ac:dyDescent="0.25">
      <c r="A45" s="226" t="s">
        <v>412</v>
      </c>
      <c r="B45" s="226"/>
      <c r="C45" s="226"/>
      <c r="D45" s="226"/>
      <c r="E45" s="226"/>
      <c r="F45" s="226"/>
      <c r="G45" s="226"/>
      <c r="H45" s="226"/>
    </row>
    <row r="46" spans="1:8" s="39" customFormat="1" x14ac:dyDescent="0.25">
      <c r="A46" s="129" t="e">
        <f>Standings!#REF!</f>
        <v>#REF!</v>
      </c>
      <c r="B46" s="130" t="e">
        <f>Standings!#REF!</f>
        <v>#REF!</v>
      </c>
      <c r="C46" s="129" t="e">
        <f>Standings!#REF!</f>
        <v>#REF!</v>
      </c>
      <c r="D46" s="129" t="e">
        <f>Standings!#REF!</f>
        <v>#REF!</v>
      </c>
      <c r="E46" s="108" t="e">
        <f t="shared" si="1"/>
        <v>#REF!</v>
      </c>
      <c r="F46" s="128"/>
      <c r="G46" s="128"/>
      <c r="H46" s="128"/>
    </row>
    <row r="47" spans="1:8" s="39" customFormat="1" x14ac:dyDescent="0.25">
      <c r="A47" s="128"/>
      <c r="B47" s="128"/>
      <c r="C47" s="128"/>
      <c r="D47" s="128"/>
      <c r="E47" s="128"/>
      <c r="F47" s="128"/>
      <c r="G47" s="128"/>
      <c r="H47" s="128"/>
    </row>
    <row r="48" spans="1:8" x14ac:dyDescent="0.25">
      <c r="A48">
        <f>Standings!A52</f>
        <v>3</v>
      </c>
      <c r="B48" t="str">
        <f>Standings!B52</f>
        <v>SOUTH DAKOTA</v>
      </c>
      <c r="C48">
        <f>Standings!I52</f>
        <v>114</v>
      </c>
      <c r="D48">
        <f>Standings!H52</f>
        <v>63</v>
      </c>
      <c r="E48" s="108">
        <f>D48/C48</f>
        <v>0.55263157894736847</v>
      </c>
    </row>
    <row r="49" spans="1:8" x14ac:dyDescent="0.25">
      <c r="A49" s="227" t="s">
        <v>413</v>
      </c>
      <c r="B49" s="227"/>
      <c r="C49" s="227"/>
      <c r="D49" s="227"/>
      <c r="E49" s="227"/>
      <c r="F49" s="227"/>
      <c r="G49" s="227"/>
      <c r="H49" s="227"/>
    </row>
    <row r="50" spans="1:8" x14ac:dyDescent="0.25">
      <c r="A50">
        <v>1</v>
      </c>
      <c r="B50" t="str">
        <f>Standings!B54</f>
        <v>ALASKA 2</v>
      </c>
      <c r="C50">
        <f>Standings!I54</f>
        <v>27</v>
      </c>
      <c r="D50">
        <f>Standings!H54</f>
        <v>20</v>
      </c>
      <c r="E50" s="108">
        <f>D50/C50</f>
        <v>0.7407407407407407</v>
      </c>
    </row>
    <row r="51" spans="1:8" x14ac:dyDescent="0.25">
      <c r="A51">
        <v>1</v>
      </c>
      <c r="B51" t="str">
        <f>Standings!B55</f>
        <v>ALASKA 3</v>
      </c>
      <c r="C51">
        <f>Standings!I55</f>
        <v>20</v>
      </c>
      <c r="D51">
        <f>Standings!H55</f>
        <v>19</v>
      </c>
      <c r="E51" s="108">
        <f t="shared" ref="E51:E64" si="2">D51/C51</f>
        <v>0.95</v>
      </c>
    </row>
    <row r="52" spans="1:8" x14ac:dyDescent="0.25">
      <c r="A52">
        <v>1</v>
      </c>
      <c r="B52" t="str">
        <f>Standings!B56</f>
        <v>ALABAMA 13</v>
      </c>
      <c r="C52">
        <f>Standings!I56</f>
        <v>70</v>
      </c>
      <c r="D52">
        <f>Standings!H56</f>
        <v>69</v>
      </c>
      <c r="E52" s="108">
        <f t="shared" si="2"/>
        <v>0.98571428571428577</v>
      </c>
    </row>
    <row r="53" spans="1:8" x14ac:dyDescent="0.25">
      <c r="A53">
        <v>1</v>
      </c>
      <c r="B53" t="e">
        <f>Standings!#REF!</f>
        <v>#REF!</v>
      </c>
      <c r="C53" t="e">
        <f>Standings!#REF!</f>
        <v>#REF!</v>
      </c>
      <c r="D53" t="e">
        <f>Standings!#REF!</f>
        <v>#REF!</v>
      </c>
      <c r="E53" s="108" t="e">
        <f t="shared" si="2"/>
        <v>#REF!</v>
      </c>
    </row>
    <row r="54" spans="1:8" x14ac:dyDescent="0.25">
      <c r="A54">
        <v>1</v>
      </c>
      <c r="B54" t="e">
        <f>Standings!#REF!</f>
        <v>#REF!</v>
      </c>
      <c r="C54" t="e">
        <f>Standings!#REF!</f>
        <v>#REF!</v>
      </c>
      <c r="D54" t="e">
        <f>Standings!#REF!</f>
        <v>#REF!</v>
      </c>
      <c r="E54" s="108" t="e">
        <f t="shared" si="2"/>
        <v>#REF!</v>
      </c>
    </row>
    <row r="55" spans="1:8" x14ac:dyDescent="0.25">
      <c r="A55">
        <v>1</v>
      </c>
      <c r="B55" t="str">
        <f>Standings!B57</f>
        <v>DC 1</v>
      </c>
      <c r="C55">
        <f>Standings!I57</f>
        <v>28</v>
      </c>
      <c r="D55">
        <f>Standings!H57</f>
        <v>11</v>
      </c>
      <c r="E55" s="108">
        <f t="shared" si="2"/>
        <v>0.39285714285714285</v>
      </c>
    </row>
    <row r="56" spans="1:8" x14ac:dyDescent="0.25">
      <c r="A56">
        <v>1</v>
      </c>
      <c r="B56" t="str">
        <f>Standings!B58</f>
        <v>HAWAII 1</v>
      </c>
      <c r="C56">
        <f>Standings!I58</f>
        <v>26</v>
      </c>
      <c r="D56">
        <f>Standings!H58</f>
        <v>15</v>
      </c>
      <c r="E56" s="108">
        <f t="shared" si="2"/>
        <v>0.57692307692307687</v>
      </c>
    </row>
    <row r="57" spans="1:8" x14ac:dyDescent="0.25">
      <c r="A57">
        <v>1</v>
      </c>
      <c r="B57" t="str">
        <f>Standings!B59</f>
        <v>IDAHO 3</v>
      </c>
      <c r="C57">
        <f>Standings!I59</f>
        <v>27</v>
      </c>
      <c r="D57">
        <f>Standings!H59</f>
        <v>23</v>
      </c>
      <c r="E57" s="108">
        <f t="shared" si="2"/>
        <v>0.85185185185185186</v>
      </c>
    </row>
    <row r="58" spans="1:8" x14ac:dyDescent="0.25">
      <c r="A58">
        <v>1</v>
      </c>
      <c r="B58" t="e">
        <f>Standings!#REF!</f>
        <v>#REF!</v>
      </c>
      <c r="C58" t="e">
        <f>Standings!#REF!</f>
        <v>#REF!</v>
      </c>
      <c r="D58">
        <v>20</v>
      </c>
      <c r="E58" s="108" t="e">
        <f t="shared" si="2"/>
        <v>#REF!</v>
      </c>
    </row>
    <row r="59" spans="1:8" x14ac:dyDescent="0.25">
      <c r="A59">
        <v>1</v>
      </c>
      <c r="B59" t="s">
        <v>414</v>
      </c>
      <c r="C59">
        <v>46</v>
      </c>
      <c r="D59">
        <v>33</v>
      </c>
      <c r="E59" s="108">
        <f t="shared" si="2"/>
        <v>0.71739130434782605</v>
      </c>
    </row>
    <row r="60" spans="1:8" x14ac:dyDescent="0.25">
      <c r="A60">
        <v>1</v>
      </c>
      <c r="B60" t="str">
        <f>Standings!B60</f>
        <v>MASSACHUSETTS 14</v>
      </c>
      <c r="C60">
        <f>Standings!I60</f>
        <v>52</v>
      </c>
      <c r="D60">
        <f>Standings!H60</f>
        <v>10</v>
      </c>
      <c r="E60" s="108">
        <f t="shared" si="2"/>
        <v>0.19230769230769232</v>
      </c>
    </row>
    <row r="61" spans="1:8" x14ac:dyDescent="0.25">
      <c r="A61">
        <v>1</v>
      </c>
      <c r="B61" t="str">
        <f>Standings!B61</f>
        <v>MASSACHUSETTS 34</v>
      </c>
      <c r="C61">
        <f>Standings!I61</f>
        <v>19</v>
      </c>
      <c r="D61">
        <f>Standings!H61</f>
        <v>5</v>
      </c>
      <c r="E61" s="108">
        <f t="shared" si="2"/>
        <v>0.26315789473684209</v>
      </c>
    </row>
    <row r="62" spans="1:8" x14ac:dyDescent="0.25">
      <c r="A62">
        <v>1</v>
      </c>
      <c r="B62" t="e">
        <f>Standings!#REF!</f>
        <v>#REF!</v>
      </c>
      <c r="C62" t="e">
        <f>Standings!#REF!</f>
        <v>#REF!</v>
      </c>
      <c r="D62" t="e">
        <f>Standings!#REF!</f>
        <v>#REF!</v>
      </c>
      <c r="E62" s="108" t="e">
        <f t="shared" si="2"/>
        <v>#REF!</v>
      </c>
    </row>
    <row r="63" spans="1:8" x14ac:dyDescent="0.25">
      <c r="A63">
        <v>1</v>
      </c>
      <c r="B63" t="e">
        <f>Standings!#REF!</f>
        <v>#REF!</v>
      </c>
      <c r="C63" t="e">
        <f>Standings!#REF!</f>
        <v>#REF!</v>
      </c>
      <c r="D63" t="e">
        <f>Standings!#REF!</f>
        <v>#REF!</v>
      </c>
      <c r="E63" s="108" t="e">
        <f t="shared" si="2"/>
        <v>#REF!</v>
      </c>
    </row>
    <row r="64" spans="1:8" x14ac:dyDescent="0.25">
      <c r="A64">
        <v>1</v>
      </c>
      <c r="B64" t="str">
        <f>Standings!B66</f>
        <v>WEST VIRGINIA 6</v>
      </c>
      <c r="C64">
        <f>Standings!I66</f>
        <v>22</v>
      </c>
      <c r="D64">
        <f>Standings!H66</f>
        <v>29</v>
      </c>
      <c r="E64" s="108">
        <f t="shared" si="2"/>
        <v>1.3181818181818181</v>
      </c>
    </row>
  </sheetData>
  <mergeCells count="8">
    <mergeCell ref="A36:H36"/>
    <mergeCell ref="A45:H45"/>
    <mergeCell ref="A49:H49"/>
    <mergeCell ref="A1:I1"/>
    <mergeCell ref="A5:H5"/>
    <mergeCell ref="A9:H9"/>
    <mergeCell ref="A19:H19"/>
    <mergeCell ref="A26:H26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9" sqref="J19"/>
    </sheetView>
  </sheetViews>
  <sheetFormatPr defaultColWidth="8.85546875" defaultRowHeight="15" x14ac:dyDescent="0.25"/>
  <cols>
    <col min="1" max="1" width="10.85546875" bestFit="1" customWidth="1"/>
    <col min="2" max="2" width="16" bestFit="1" customWidth="1"/>
    <col min="3" max="3" width="4.42578125" customWidth="1"/>
    <col min="4" max="4" width="6" hidden="1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7" t="s">
        <v>424</v>
      </c>
      <c r="N1" s="198"/>
      <c r="O1" s="198"/>
      <c r="P1" s="199"/>
      <c r="Q1" s="197" t="s">
        <v>157</v>
      </c>
      <c r="R1" s="198"/>
      <c r="S1" s="198"/>
      <c r="T1" s="198"/>
      <c r="U1" s="199"/>
      <c r="V1" s="197" t="s">
        <v>361</v>
      </c>
      <c r="W1" s="198"/>
      <c r="X1" s="198"/>
      <c r="Y1" s="198"/>
      <c r="Z1" s="199"/>
      <c r="AA1" s="197" t="s">
        <v>176</v>
      </c>
      <c r="AB1" s="198"/>
      <c r="AC1" s="198"/>
      <c r="AD1" s="198"/>
      <c r="AE1" s="199"/>
      <c r="AF1" s="197" t="s">
        <v>177</v>
      </c>
      <c r="AG1" s="198"/>
      <c r="AH1" s="198"/>
      <c r="AI1" s="198"/>
      <c r="AJ1" s="199"/>
      <c r="AK1" s="197" t="s">
        <v>94</v>
      </c>
      <c r="AL1" s="198"/>
      <c r="AM1" s="198"/>
      <c r="AN1" s="198"/>
      <c r="AO1" s="199"/>
      <c r="AP1" s="197" t="s">
        <v>95</v>
      </c>
      <c r="AQ1" s="198"/>
      <c r="AR1" s="198"/>
      <c r="AS1" s="198"/>
      <c r="AT1" s="199"/>
      <c r="AU1" s="197" t="s">
        <v>65</v>
      </c>
      <c r="AV1" s="198"/>
      <c r="AW1" s="198"/>
      <c r="AX1" s="198"/>
      <c r="AY1" s="199"/>
      <c r="AZ1" s="197" t="s">
        <v>66</v>
      </c>
      <c r="BA1" s="198"/>
      <c r="BB1" s="198"/>
      <c r="BC1" s="198"/>
      <c r="BD1" s="199"/>
      <c r="BE1" s="197" t="s">
        <v>58</v>
      </c>
      <c r="BF1" s="198"/>
      <c r="BG1" s="198"/>
      <c r="BH1" s="198"/>
      <c r="BI1" s="199"/>
      <c r="BJ1" s="197" t="s">
        <v>278</v>
      </c>
      <c r="BK1" s="198"/>
      <c r="BL1" s="198"/>
      <c r="BM1" s="198"/>
      <c r="BN1" s="199"/>
      <c r="BO1" s="197" t="s">
        <v>396</v>
      </c>
      <c r="BP1" s="198"/>
      <c r="BQ1" s="198"/>
      <c r="BR1" s="198"/>
      <c r="BS1" s="199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369</v>
      </c>
      <c r="F2" s="152" t="s">
        <v>202</v>
      </c>
      <c r="G2" s="152" t="s">
        <v>179</v>
      </c>
      <c r="H2" s="158" t="s">
        <v>453</v>
      </c>
      <c r="I2" s="158" t="s">
        <v>452</v>
      </c>
      <c r="J2" s="158" t="s">
        <v>180</v>
      </c>
      <c r="K2" s="151" t="s">
        <v>332</v>
      </c>
      <c r="L2" s="151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x14ac:dyDescent="0.25">
      <c r="A3" s="8" t="s">
        <v>194</v>
      </c>
      <c r="B3" s="9" t="s">
        <v>142</v>
      </c>
      <c r="C3" s="9"/>
      <c r="D3" s="9"/>
      <c r="E3" s="22">
        <v>5</v>
      </c>
      <c r="F3" s="9">
        <f>IF(B3="MAL",E3,IF(E3&gt;=11,E3+variables!$B$1,11))</f>
        <v>5</v>
      </c>
      <c r="G3" s="10">
        <f>SUM(M3:BR3)/F3</f>
        <v>0</v>
      </c>
      <c r="H3" s="159">
        <v>0</v>
      </c>
      <c r="I3" s="159">
        <f>+H3+J3</f>
        <v>0</v>
      </c>
      <c r="J3" s="163"/>
      <c r="K3" s="23">
        <v>2017</v>
      </c>
      <c r="L3" s="23">
        <v>2017</v>
      </c>
      <c r="M3" s="14"/>
      <c r="N3" s="14"/>
      <c r="O3" s="14"/>
      <c r="P3" s="159">
        <f>+H3</f>
        <v>0</v>
      </c>
      <c r="Q3" s="171">
        <f>+H3</f>
        <v>0</v>
      </c>
      <c r="R3" s="14"/>
      <c r="S3" s="14"/>
      <c r="T3" s="14"/>
      <c r="U3" s="6">
        <f>SUM(P3:T3)</f>
        <v>0</v>
      </c>
      <c r="V3" s="23"/>
      <c r="W3" s="14"/>
      <c r="X3" s="14"/>
      <c r="Y3" s="14"/>
      <c r="Z3" s="6">
        <f>SUM(U3:Y3)</f>
        <v>0</v>
      </c>
      <c r="AA3" s="23"/>
      <c r="AB3" s="14"/>
      <c r="AC3" s="14"/>
      <c r="AD3" s="14"/>
      <c r="AE3" s="6">
        <f>SUM(Z3:AD3)</f>
        <v>0</v>
      </c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9" customFormat="1" x14ac:dyDescent="0.25">
      <c r="A4" s="6"/>
      <c r="B4" s="6" t="s">
        <v>429</v>
      </c>
      <c r="C4" s="6">
        <v>1</v>
      </c>
      <c r="D4" s="6">
        <v>2863</v>
      </c>
      <c r="E4" s="20">
        <v>35</v>
      </c>
      <c r="F4" s="6">
        <f>IF(B4="MAL",E4,IF(E4&gt;=11,E4+variables!$B$1,11))</f>
        <v>36</v>
      </c>
      <c r="G4" s="76">
        <f>$BS4/F4</f>
        <v>0.91666666666666663</v>
      </c>
      <c r="H4" s="156">
        <v>32</v>
      </c>
      <c r="I4" s="159">
        <f t="shared" ref="I4:I6" si="0">+H4+J4</f>
        <v>32</v>
      </c>
      <c r="J4" s="164"/>
      <c r="K4" s="23">
        <v>2017</v>
      </c>
      <c r="L4" s="23">
        <v>2017</v>
      </c>
      <c r="M4" s="16"/>
      <c r="N4" s="16"/>
      <c r="O4" s="16"/>
      <c r="P4" s="149">
        <f>+H4+SUM(M4:O4)</f>
        <v>32</v>
      </c>
      <c r="Q4" s="16"/>
      <c r="R4" s="16">
        <v>1</v>
      </c>
      <c r="S4" s="16"/>
      <c r="T4" s="16"/>
      <c r="U4" s="6">
        <f>SUM(P4:T4)</f>
        <v>33</v>
      </c>
      <c r="V4" s="16"/>
      <c r="W4" s="16"/>
      <c r="X4" s="16"/>
      <c r="Y4" s="16"/>
      <c r="Z4" s="6">
        <f>SUM(U4:Y4)</f>
        <v>33</v>
      </c>
      <c r="AA4" s="16"/>
      <c r="AB4" s="16"/>
      <c r="AC4" s="16"/>
      <c r="AD4" s="16"/>
      <c r="AE4" s="6">
        <f>SUM(Z4:AD4)</f>
        <v>33</v>
      </c>
      <c r="AF4" s="16"/>
      <c r="AG4" s="16"/>
      <c r="AH4" s="16"/>
      <c r="AI4" s="16"/>
      <c r="AJ4" s="6">
        <f>SUM(AE4:AI4)</f>
        <v>33</v>
      </c>
      <c r="AK4" s="16"/>
      <c r="AL4" s="16"/>
      <c r="AM4" s="16"/>
      <c r="AN4" s="16"/>
      <c r="AO4" s="6">
        <f>SUM(AJ4:AN4)</f>
        <v>33</v>
      </c>
      <c r="AP4" s="16"/>
      <c r="AQ4" s="16"/>
      <c r="AR4" s="16"/>
      <c r="AS4" s="16"/>
      <c r="AT4" s="6">
        <f>SUM(AO4:AS4)</f>
        <v>33</v>
      </c>
      <c r="AU4" s="16"/>
      <c r="AV4" s="16"/>
      <c r="AW4" s="16"/>
      <c r="AX4" s="16"/>
      <c r="AY4" s="6">
        <f>SUM(AT4:AX4)</f>
        <v>33</v>
      </c>
      <c r="AZ4" s="16"/>
      <c r="BA4" s="16"/>
      <c r="BB4" s="16"/>
      <c r="BC4" s="16"/>
      <c r="BD4" s="6">
        <f>SUM(AY4:BC4)</f>
        <v>33</v>
      </c>
      <c r="BE4" s="16"/>
      <c r="BF4" s="16"/>
      <c r="BG4" s="16"/>
      <c r="BH4" s="16"/>
      <c r="BI4" s="6">
        <f>SUM(BD4:BH4)</f>
        <v>33</v>
      </c>
      <c r="BJ4" s="16"/>
      <c r="BK4" s="16"/>
      <c r="BL4" s="16"/>
      <c r="BM4" s="16"/>
      <c r="BN4" s="6">
        <f>SUM(BI4:BM4)</f>
        <v>33</v>
      </c>
      <c r="BO4" s="16"/>
      <c r="BP4" s="16"/>
      <c r="BQ4" s="16"/>
      <c r="BR4" s="16"/>
      <c r="BS4" s="6">
        <f>SUM(BN4:BR4)</f>
        <v>33</v>
      </c>
    </row>
    <row r="5" spans="1:71" s="39" customFormat="1" x14ac:dyDescent="0.25">
      <c r="A5" s="6"/>
      <c r="B5" s="6" t="s">
        <v>189</v>
      </c>
      <c r="C5" s="6">
        <v>2</v>
      </c>
      <c r="D5" s="6">
        <v>3238</v>
      </c>
      <c r="E5" s="21">
        <v>64</v>
      </c>
      <c r="F5" s="6">
        <f>IF(B5="MAL",E5,IF(E5&gt;=11,E5+variables!$B$1,11))</f>
        <v>65</v>
      </c>
      <c r="G5" s="76">
        <f>$BS5/F5</f>
        <v>0.64615384615384619</v>
      </c>
      <c r="H5" s="156">
        <v>24</v>
      </c>
      <c r="I5" s="159">
        <f t="shared" si="0"/>
        <v>24</v>
      </c>
      <c r="J5" s="164"/>
      <c r="K5" s="23">
        <v>2017</v>
      </c>
      <c r="L5" s="23">
        <v>2017</v>
      </c>
      <c r="M5" s="16">
        <v>1</v>
      </c>
      <c r="N5" s="16"/>
      <c r="O5" s="16">
        <v>1</v>
      </c>
      <c r="P5" s="149">
        <f t="shared" ref="P5:P6" si="1">+H5+SUM(M5:O5)</f>
        <v>26</v>
      </c>
      <c r="Q5" s="16"/>
      <c r="R5" s="16">
        <v>1</v>
      </c>
      <c r="S5" s="16">
        <v>6</v>
      </c>
      <c r="T5" s="16">
        <v>1</v>
      </c>
      <c r="U5" s="6">
        <f>SUM(P5:T5)</f>
        <v>34</v>
      </c>
      <c r="V5" s="16"/>
      <c r="W5" s="16"/>
      <c r="X5" s="16">
        <v>8</v>
      </c>
      <c r="Y5" s="16"/>
      <c r="Z5" s="6">
        <f>SUM(U5:Y5)</f>
        <v>42</v>
      </c>
      <c r="AA5" s="16"/>
      <c r="AB5" s="16"/>
      <c r="AC5" s="16"/>
      <c r="AD5" s="16"/>
      <c r="AE5" s="6">
        <f>SUM(Z5:AD5)</f>
        <v>42</v>
      </c>
      <c r="AF5" s="16"/>
      <c r="AG5" s="16"/>
      <c r="AH5" s="16"/>
      <c r="AI5" s="16"/>
      <c r="AJ5" s="6">
        <f>SUM(AE5:AI5)</f>
        <v>42</v>
      </c>
      <c r="AK5" s="16"/>
      <c r="AL5" s="16"/>
      <c r="AM5" s="16"/>
      <c r="AN5" s="16"/>
      <c r="AO5" s="6">
        <f>SUM(AJ5:AN5)</f>
        <v>42</v>
      </c>
      <c r="AP5" s="16"/>
      <c r="AQ5" s="16"/>
      <c r="AR5" s="16"/>
      <c r="AS5" s="16"/>
      <c r="AT5" s="6">
        <f>SUM(AO5:AS5)</f>
        <v>42</v>
      </c>
      <c r="AU5" s="16"/>
      <c r="AV5" s="16"/>
      <c r="AW5" s="16"/>
      <c r="AX5" s="16"/>
      <c r="AY5" s="6">
        <f>SUM(AT5:AX5)</f>
        <v>42</v>
      </c>
      <c r="AZ5" s="16"/>
      <c r="BA5" s="16"/>
      <c r="BB5" s="16"/>
      <c r="BC5" s="16"/>
      <c r="BD5" s="6">
        <f>SUM(AY5:BC5)</f>
        <v>42</v>
      </c>
      <c r="BE5" s="16"/>
      <c r="BF5" s="16"/>
      <c r="BG5" s="16"/>
      <c r="BH5" s="16"/>
      <c r="BI5" s="6">
        <f>SUM(BD5:BH5)</f>
        <v>42</v>
      </c>
      <c r="BJ5" s="16"/>
      <c r="BK5" s="16"/>
      <c r="BL5" s="16"/>
      <c r="BM5" s="16"/>
      <c r="BN5" s="6">
        <f>SUM(BI5:BM5)</f>
        <v>42</v>
      </c>
      <c r="BO5" s="16"/>
      <c r="BP5" s="16"/>
      <c r="BQ5" s="16"/>
      <c r="BR5" s="16"/>
      <c r="BS5" s="6">
        <f>SUM(BN5:BR5)</f>
        <v>42</v>
      </c>
    </row>
    <row r="6" spans="1:71" s="39" customFormat="1" x14ac:dyDescent="0.25">
      <c r="A6" s="6"/>
      <c r="B6" s="6" t="s">
        <v>1</v>
      </c>
      <c r="C6" s="6">
        <v>4</v>
      </c>
      <c r="D6" s="6">
        <v>6483</v>
      </c>
      <c r="E6" s="21">
        <v>29</v>
      </c>
      <c r="F6" s="6">
        <f>IF(B6="MAL",E6,IF(E6&gt;=11,E6+variables!$B$1,11))</f>
        <v>30</v>
      </c>
      <c r="G6" s="76">
        <f>$BS6/F6</f>
        <v>0.66666666666666663</v>
      </c>
      <c r="H6" s="156">
        <v>18</v>
      </c>
      <c r="I6" s="159">
        <f t="shared" si="0"/>
        <v>19</v>
      </c>
      <c r="J6" s="164">
        <v>1</v>
      </c>
      <c r="K6" s="23">
        <v>2017</v>
      </c>
      <c r="L6" s="23">
        <v>2017</v>
      </c>
      <c r="M6" s="16"/>
      <c r="N6" s="16"/>
      <c r="O6" s="16">
        <v>1</v>
      </c>
      <c r="P6" s="149">
        <f t="shared" si="1"/>
        <v>19</v>
      </c>
      <c r="Q6" s="16">
        <v>1</v>
      </c>
      <c r="R6" s="16"/>
      <c r="S6" s="16"/>
      <c r="T6" s="16"/>
      <c r="U6" s="6">
        <f>SUM(P6:T6)</f>
        <v>20</v>
      </c>
      <c r="V6" s="16"/>
      <c r="W6" s="16"/>
      <c r="X6" s="16"/>
      <c r="Y6" s="16"/>
      <c r="Z6" s="6">
        <f>SUM(U6:Y6)</f>
        <v>20</v>
      </c>
      <c r="AA6" s="16"/>
      <c r="AB6" s="16"/>
      <c r="AC6" s="16"/>
      <c r="AD6" s="16"/>
      <c r="AE6" s="6">
        <f>SUM(Z6:AD6)</f>
        <v>20</v>
      </c>
      <c r="AF6" s="16"/>
      <c r="AG6" s="16"/>
      <c r="AH6" s="16"/>
      <c r="AI6" s="16"/>
      <c r="AJ6" s="6">
        <f>SUM(AE6:AI6)</f>
        <v>20</v>
      </c>
      <c r="AK6" s="16"/>
      <c r="AL6" s="16"/>
      <c r="AM6" s="16"/>
      <c r="AN6" s="16"/>
      <c r="AO6" s="6">
        <f>SUM(AJ6:AN6)</f>
        <v>20</v>
      </c>
      <c r="AP6" s="16"/>
      <c r="AQ6" s="16"/>
      <c r="AR6" s="16"/>
      <c r="AS6" s="16"/>
      <c r="AT6" s="6">
        <f>SUM(AO6:AS6)</f>
        <v>20</v>
      </c>
      <c r="AU6" s="16"/>
      <c r="AV6" s="16"/>
      <c r="AW6" s="16"/>
      <c r="AX6" s="16"/>
      <c r="AY6" s="6">
        <f>SUM(AT6:AX6)</f>
        <v>20</v>
      </c>
      <c r="AZ6" s="16"/>
      <c r="BA6" s="16"/>
      <c r="BB6" s="16"/>
      <c r="BC6" s="16"/>
      <c r="BD6" s="6">
        <f>SUM(AY6:BC6)</f>
        <v>20</v>
      </c>
      <c r="BE6" s="16"/>
      <c r="BF6" s="16"/>
      <c r="BG6" s="16"/>
      <c r="BH6" s="16"/>
      <c r="BI6" s="6">
        <f>SUM(BD6:BH6)</f>
        <v>20</v>
      </c>
      <c r="BJ6" s="16"/>
      <c r="BK6" s="16"/>
      <c r="BL6" s="16"/>
      <c r="BM6" s="16"/>
      <c r="BN6" s="6">
        <f>SUM(BI6:BM6)</f>
        <v>20</v>
      </c>
      <c r="BO6" s="16"/>
      <c r="BP6" s="16"/>
      <c r="BQ6" s="16"/>
      <c r="BR6" s="16"/>
      <c r="BS6" s="6">
        <f>SUM(BN6:BR6)</f>
        <v>20</v>
      </c>
    </row>
    <row r="7" spans="1:71" s="39" customFormat="1" x14ac:dyDescent="0.25">
      <c r="A7" s="6"/>
      <c r="B7" s="6"/>
      <c r="C7" s="6"/>
      <c r="D7" s="6"/>
      <c r="E7" s="6"/>
      <c r="F7" s="6"/>
      <c r="G7" s="6"/>
      <c r="H7" s="149"/>
      <c r="I7" s="149"/>
      <c r="J7" s="149"/>
      <c r="K7" s="6"/>
      <c r="L7" s="6"/>
      <c r="M7" s="6">
        <f>SUM(M4:M6)</f>
        <v>1</v>
      </c>
      <c r="N7" s="6">
        <f>SUM(N4:N6)</f>
        <v>0</v>
      </c>
      <c r="O7" s="6">
        <f>SUM(O4:O6)</f>
        <v>2</v>
      </c>
      <c r="P7" s="149">
        <f>SUM(P3:P6)</f>
        <v>77</v>
      </c>
      <c r="Q7" s="6">
        <f>SUM(Q3:Q6)</f>
        <v>1</v>
      </c>
      <c r="R7" s="6">
        <f>SUM(R4:R6)</f>
        <v>2</v>
      </c>
      <c r="S7" s="6">
        <f>SUM(S4:S6)</f>
        <v>6</v>
      </c>
      <c r="T7" s="6">
        <f>SUM(T4:T6)</f>
        <v>1</v>
      </c>
      <c r="U7" s="6">
        <f>SUM(U3:U6)</f>
        <v>87</v>
      </c>
      <c r="V7" s="6">
        <f>SUM(V4:V6)</f>
        <v>0</v>
      </c>
      <c r="W7" s="6">
        <f>SUM(W4:W6)</f>
        <v>0</v>
      </c>
      <c r="X7" s="6">
        <f>SUM(X4:X6)</f>
        <v>8</v>
      </c>
      <c r="Y7" s="6">
        <f>SUM(Y4:Y6)</f>
        <v>0</v>
      </c>
      <c r="Z7" s="6">
        <f>SUM(Z3:Z6)</f>
        <v>95</v>
      </c>
      <c r="AA7" s="6">
        <f>SUM(AA4:AA6)</f>
        <v>0</v>
      </c>
      <c r="AB7" s="6">
        <f>SUM(AB4:AB6)</f>
        <v>0</v>
      </c>
      <c r="AC7" s="6">
        <f>SUM(AC4:AC6)</f>
        <v>0</v>
      </c>
      <c r="AD7" s="6">
        <f>SUM(AD4:AD6)</f>
        <v>0</v>
      </c>
      <c r="AE7" s="6">
        <f>SUM(AE3:AE6)</f>
        <v>95</v>
      </c>
      <c r="AF7" s="6">
        <f>SUM(AF4:AF6)</f>
        <v>0</v>
      </c>
      <c r="AG7" s="6">
        <f>SUM(AG4:AG6)</f>
        <v>0</v>
      </c>
      <c r="AH7" s="6">
        <f>SUM(AH4:AH6)</f>
        <v>0</v>
      </c>
      <c r="AI7" s="6">
        <f>SUM(AI4:AI6)</f>
        <v>0</v>
      </c>
      <c r="AJ7" s="6">
        <f>SUM(AJ3:AJ6)</f>
        <v>95</v>
      </c>
      <c r="AK7" s="6">
        <f>SUM(AK4:AK6)</f>
        <v>0</v>
      </c>
      <c r="AL7" s="6">
        <f>SUM(AL4:AL6)</f>
        <v>0</v>
      </c>
      <c r="AM7" s="6">
        <f>SUM(AM4:AM6)</f>
        <v>0</v>
      </c>
      <c r="AN7" s="6">
        <f>SUM(AN4:AN6)</f>
        <v>0</v>
      </c>
      <c r="AO7" s="6">
        <f>SUM(AO3:AO6)</f>
        <v>95</v>
      </c>
      <c r="AP7" s="6">
        <f>SUM(AP4:AP6)</f>
        <v>0</v>
      </c>
      <c r="AQ7" s="6">
        <f>SUM(AQ4:AQ6)</f>
        <v>0</v>
      </c>
      <c r="AR7" s="6">
        <f>SUM(AR4:AR6)</f>
        <v>0</v>
      </c>
      <c r="AS7" s="6">
        <f>SUM(AS4:AS6)</f>
        <v>0</v>
      </c>
      <c r="AT7" s="6">
        <f>SUM(AT3:AT6)</f>
        <v>95</v>
      </c>
      <c r="AU7" s="6">
        <f>SUM(AU4:AU6)</f>
        <v>0</v>
      </c>
      <c r="AV7" s="6">
        <f>SUM(AV4:AV6)</f>
        <v>0</v>
      </c>
      <c r="AW7" s="6">
        <f>SUM(AW4:AW6)</f>
        <v>0</v>
      </c>
      <c r="AX7" s="6">
        <f>SUM(AX4:AX6)</f>
        <v>0</v>
      </c>
      <c r="AY7" s="6">
        <f>SUM(AY3:AY6)</f>
        <v>95</v>
      </c>
      <c r="AZ7" s="6">
        <f>SUM(AZ4:AZ6)</f>
        <v>0</v>
      </c>
      <c r="BA7" s="6">
        <f>SUM(BA4:BA6)</f>
        <v>0</v>
      </c>
      <c r="BB7" s="6">
        <f>SUM(BB4:BB6)</f>
        <v>0</v>
      </c>
      <c r="BC7" s="6">
        <f>SUM(BC4:BC6)</f>
        <v>0</v>
      </c>
      <c r="BD7" s="6">
        <f>SUM(BD3:BD6)</f>
        <v>95</v>
      </c>
      <c r="BE7" s="6">
        <f>SUM(BE4:BE6)</f>
        <v>0</v>
      </c>
      <c r="BF7" s="6">
        <f>SUM(BF4:BF6)</f>
        <v>0</v>
      </c>
      <c r="BG7" s="6">
        <f>SUM(BG4:BG6)</f>
        <v>0</v>
      </c>
      <c r="BH7" s="6">
        <f>SUM(BH4:BH6)</f>
        <v>0</v>
      </c>
      <c r="BI7" s="6">
        <f>SUM(BI3:BI6)</f>
        <v>95</v>
      </c>
      <c r="BJ7" s="6">
        <f>SUM(BJ4:BJ6)</f>
        <v>0</v>
      </c>
      <c r="BK7" s="6">
        <f>SUM(BK4:BK6)</f>
        <v>0</v>
      </c>
      <c r="BL7" s="6">
        <f>SUM(BL4:BL6)</f>
        <v>0</v>
      </c>
      <c r="BM7" s="6">
        <f>SUM(BM4:BM6)</f>
        <v>0</v>
      </c>
      <c r="BN7" s="6">
        <f>SUM(BN3:BN6)</f>
        <v>95</v>
      </c>
      <c r="BO7" s="6">
        <f>SUM(BO4:BO6)</f>
        <v>0</v>
      </c>
      <c r="BP7" s="6">
        <f>SUM(BP4:BP6)</f>
        <v>0</v>
      </c>
      <c r="BQ7" s="6">
        <f>SUM(BQ4:BQ6)</f>
        <v>0</v>
      </c>
      <c r="BR7" s="6">
        <f>SUM(BR4:BR6)</f>
        <v>0</v>
      </c>
      <c r="BS7" s="6">
        <f>SUM(BS3:BS6)</f>
        <v>95</v>
      </c>
    </row>
    <row r="8" spans="1:71" s="39" customFormat="1" x14ac:dyDescent="0.25">
      <c r="A8" s="6"/>
      <c r="B8" s="6" t="s">
        <v>299</v>
      </c>
      <c r="C8" s="6">
        <f>COUNT(C4:C6)</f>
        <v>3</v>
      </c>
      <c r="D8" s="6"/>
      <c r="E8" s="6">
        <f>SUM(E3:E7)</f>
        <v>133</v>
      </c>
      <c r="F8" s="6">
        <f>SUM(F3:F7)</f>
        <v>136</v>
      </c>
      <c r="G8" s="38">
        <f>$BS7/F8</f>
        <v>0.69852941176470584</v>
      </c>
      <c r="H8" s="149">
        <f>SUM(H3:H6)</f>
        <v>74</v>
      </c>
      <c r="I8" s="149">
        <f>SUM(I3:I6)</f>
        <v>75</v>
      </c>
      <c r="J8" s="149">
        <f>SUM(J3:J6)</f>
        <v>1</v>
      </c>
      <c r="K8" s="6"/>
      <c r="L8" s="6"/>
      <c r="M8" s="6"/>
      <c r="N8" s="6"/>
      <c r="O8" s="6"/>
      <c r="P8" s="38">
        <f>P7/F8</f>
        <v>0.56617647058823528</v>
      </c>
      <c r="Q8" s="6"/>
      <c r="R8" s="6">
        <f>M7+R7</f>
        <v>3</v>
      </c>
      <c r="S8" s="6">
        <f>N7+S7</f>
        <v>6</v>
      </c>
      <c r="T8" s="6">
        <f>O7+T7</f>
        <v>3</v>
      </c>
      <c r="U8" s="38">
        <f>U7/F8</f>
        <v>0.63970588235294112</v>
      </c>
      <c r="V8" s="6"/>
      <c r="W8" s="6">
        <f>R8+W7</f>
        <v>3</v>
      </c>
      <c r="X8" s="6">
        <f>S8+X7</f>
        <v>14</v>
      </c>
      <c r="Y8" s="6">
        <f>T8+Y7</f>
        <v>3</v>
      </c>
      <c r="Z8" s="38">
        <f>Z7/F8</f>
        <v>0.69852941176470584</v>
      </c>
      <c r="AA8" s="6"/>
      <c r="AB8" s="6">
        <f>W8+AB7</f>
        <v>3</v>
      </c>
      <c r="AC8" s="6">
        <f>X8+AC7</f>
        <v>14</v>
      </c>
      <c r="AD8" s="6">
        <f>Y8+AD7</f>
        <v>3</v>
      </c>
      <c r="AE8" s="38">
        <f>AE7/F8</f>
        <v>0.69852941176470584</v>
      </c>
      <c r="AF8" s="6"/>
      <c r="AG8" s="6">
        <f>AB8+AG7</f>
        <v>3</v>
      </c>
      <c r="AH8" s="6">
        <f>AC8+AH7</f>
        <v>14</v>
      </c>
      <c r="AI8" s="6">
        <f>AD8+AI7</f>
        <v>3</v>
      </c>
      <c r="AJ8" s="38">
        <f>AJ7/F8</f>
        <v>0.69852941176470584</v>
      </c>
      <c r="AK8" s="6"/>
      <c r="AL8" s="6">
        <f>AG8+AL7</f>
        <v>3</v>
      </c>
      <c r="AM8" s="6">
        <f>AH8+AM7</f>
        <v>14</v>
      </c>
      <c r="AN8" s="6">
        <f>AI8+AN7</f>
        <v>3</v>
      </c>
      <c r="AO8" s="38">
        <f>AO7/F8</f>
        <v>0.69852941176470584</v>
      </c>
      <c r="AP8" s="6"/>
      <c r="AQ8" s="6">
        <f>AL8+AQ7</f>
        <v>3</v>
      </c>
      <c r="AR8" s="6">
        <f>AM8+AR7</f>
        <v>14</v>
      </c>
      <c r="AS8" s="6">
        <f>AN8+AS7</f>
        <v>3</v>
      </c>
      <c r="AT8" s="38">
        <f>AT7/F8</f>
        <v>0.69852941176470584</v>
      </c>
      <c r="AU8" s="6"/>
      <c r="AV8" s="6">
        <f>AQ8+AV7</f>
        <v>3</v>
      </c>
      <c r="AW8" s="6">
        <f>AR8+AW7</f>
        <v>14</v>
      </c>
      <c r="AX8" s="6">
        <f>AS8+AX7</f>
        <v>3</v>
      </c>
      <c r="AY8" s="38">
        <f>AY7/F8</f>
        <v>0.69852941176470584</v>
      </c>
      <c r="AZ8" s="6"/>
      <c r="BA8" s="6">
        <f>AV8+BA7</f>
        <v>3</v>
      </c>
      <c r="BB8" s="6">
        <f>AW8+BB7</f>
        <v>14</v>
      </c>
      <c r="BC8" s="6">
        <f>AX8+BC7</f>
        <v>3</v>
      </c>
      <c r="BD8" s="38">
        <f>BD7/F8</f>
        <v>0.69852941176470584</v>
      </c>
      <c r="BE8" s="6"/>
      <c r="BF8" s="6">
        <f>BA8+BF7</f>
        <v>3</v>
      </c>
      <c r="BG8" s="6">
        <f>BB8+BG7</f>
        <v>14</v>
      </c>
      <c r="BH8" s="6">
        <f>BC8+BH7</f>
        <v>3</v>
      </c>
      <c r="BI8" s="38">
        <f>BI7/F8</f>
        <v>0.69852941176470584</v>
      </c>
      <c r="BJ8" s="6"/>
      <c r="BK8" s="6">
        <f>BF8+BK7</f>
        <v>3</v>
      </c>
      <c r="BL8" s="6">
        <f>BG8+BL7</f>
        <v>14</v>
      </c>
      <c r="BM8" s="6">
        <f>BH8+BM7</f>
        <v>3</v>
      </c>
      <c r="BN8" s="38">
        <f>BN7/F8</f>
        <v>0.69852941176470584</v>
      </c>
      <c r="BO8" s="6"/>
      <c r="BP8" s="6">
        <f>BK8+BP7</f>
        <v>3</v>
      </c>
      <c r="BQ8" s="6">
        <f>BL8+BQ7</f>
        <v>14</v>
      </c>
      <c r="BR8" s="6">
        <f>BM8+BR7</f>
        <v>3</v>
      </c>
      <c r="BS8" s="38">
        <f>BS7/F8</f>
        <v>0.69852941176470584</v>
      </c>
    </row>
    <row r="9" spans="1:71" s="39" customFormat="1" x14ac:dyDescent="0.25">
      <c r="H9" s="161"/>
      <c r="I9" s="161"/>
      <c r="J9" s="161"/>
    </row>
    <row r="10" spans="1:71" s="39" customFormat="1" x14ac:dyDescent="0.25">
      <c r="A10" s="37" t="s">
        <v>172</v>
      </c>
      <c r="B10" s="6"/>
      <c r="C10" s="6"/>
      <c r="D10" s="6"/>
      <c r="E10" s="6"/>
      <c r="F10" s="6"/>
      <c r="G10" s="6"/>
      <c r="H10" s="149"/>
      <c r="I10" s="149"/>
      <c r="J10" s="149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s="39" customFormat="1" x14ac:dyDescent="0.25">
      <c r="A11" s="6"/>
      <c r="B11" s="6" t="s">
        <v>263</v>
      </c>
      <c r="C11" s="6">
        <v>1</v>
      </c>
      <c r="D11" s="6">
        <v>5051</v>
      </c>
      <c r="E11" s="21">
        <v>27</v>
      </c>
      <c r="F11" s="6">
        <f>IF(B11="MAL",E11,IF(E11&gt;=11,E11+variables!$B$1,11))</f>
        <v>28</v>
      </c>
      <c r="G11" s="38">
        <f>$BS11/F11</f>
        <v>0.39285714285714285</v>
      </c>
      <c r="H11" s="149">
        <v>11</v>
      </c>
      <c r="I11" s="149">
        <f>+H11+J11</f>
        <v>11</v>
      </c>
      <c r="J11" s="164"/>
      <c r="K11" s="16">
        <v>2017</v>
      </c>
      <c r="L11" s="16">
        <v>2017</v>
      </c>
      <c r="M11" s="16"/>
      <c r="N11" s="16"/>
      <c r="O11" s="16"/>
      <c r="P11" s="149">
        <f>H11+SUM(M11:O11)</f>
        <v>11</v>
      </c>
      <c r="Q11" s="16"/>
      <c r="R11" s="16"/>
      <c r="S11" s="16"/>
      <c r="T11" s="16"/>
      <c r="U11" s="6">
        <f>SUM(P11:T11)</f>
        <v>11</v>
      </c>
      <c r="V11" s="16"/>
      <c r="W11" s="16"/>
      <c r="X11" s="16"/>
      <c r="Y11" s="16"/>
      <c r="Z11" s="6">
        <f>SUM(U11:Y11)</f>
        <v>11</v>
      </c>
      <c r="AA11" s="16"/>
      <c r="AB11" s="16"/>
      <c r="AC11" s="16"/>
      <c r="AD11" s="16"/>
      <c r="AE11" s="6">
        <f>SUM(Z11:AD11)</f>
        <v>11</v>
      </c>
      <c r="AF11" s="16"/>
      <c r="AG11" s="16"/>
      <c r="AH11" s="16"/>
      <c r="AI11" s="16"/>
      <c r="AJ11" s="6">
        <f>SUM(AE11:AI11)</f>
        <v>11</v>
      </c>
      <c r="AK11" s="16"/>
      <c r="AL11" s="16"/>
      <c r="AM11" s="16"/>
      <c r="AN11" s="16"/>
      <c r="AO11" s="6">
        <f>SUM(AJ11:AN11)</f>
        <v>11</v>
      </c>
      <c r="AP11" s="16"/>
      <c r="AQ11" s="16"/>
      <c r="AR11" s="16"/>
      <c r="AS11" s="16"/>
      <c r="AT11" s="6">
        <f>SUM(AO11:AS11)</f>
        <v>11</v>
      </c>
      <c r="AU11" s="16"/>
      <c r="AV11" s="16"/>
      <c r="AW11" s="16"/>
      <c r="AX11" s="16"/>
      <c r="AY11" s="6">
        <f>SUM(AT11:AX11)</f>
        <v>11</v>
      </c>
      <c r="AZ11" s="16"/>
      <c r="BA11" s="16"/>
      <c r="BB11" s="16"/>
      <c r="BC11" s="16"/>
      <c r="BD11" s="6">
        <f>SUM(AY11:BC11)</f>
        <v>11</v>
      </c>
      <c r="BE11" s="16"/>
      <c r="BF11" s="16"/>
      <c r="BG11" s="16"/>
      <c r="BH11" s="16"/>
      <c r="BI11" s="6">
        <f>SUM(BD11:BH11)</f>
        <v>11</v>
      </c>
      <c r="BJ11" s="16"/>
      <c r="BK11" s="16"/>
      <c r="BL11" s="16"/>
      <c r="BM11" s="16"/>
      <c r="BN11" s="6">
        <f>SUM(BI11:BM11)</f>
        <v>11</v>
      </c>
      <c r="BO11" s="16"/>
      <c r="BP11" s="16"/>
      <c r="BQ11" s="16"/>
      <c r="BR11" s="16"/>
      <c r="BS11" s="6">
        <f>SUM(BN11:BR11)</f>
        <v>11</v>
      </c>
    </row>
    <row r="12" spans="1:71" s="39" customFormat="1" x14ac:dyDescent="0.25">
      <c r="A12" s="6"/>
      <c r="B12" s="6"/>
      <c r="C12" s="6"/>
      <c r="D12" s="6"/>
      <c r="E12" s="6"/>
      <c r="F12" s="6"/>
      <c r="G12" s="6"/>
      <c r="H12" s="149"/>
      <c r="I12" s="149"/>
      <c r="J12" s="149"/>
      <c r="K12" s="6"/>
      <c r="L12" s="6"/>
      <c r="M12" s="6">
        <f t="shared" ref="M12:AR12" si="2">SUM(M10:M11)</f>
        <v>0</v>
      </c>
      <c r="N12" s="6">
        <f t="shared" si="2"/>
        <v>0</v>
      </c>
      <c r="O12" s="6">
        <f t="shared" si="2"/>
        <v>0</v>
      </c>
      <c r="P12" s="6">
        <f t="shared" si="2"/>
        <v>11</v>
      </c>
      <c r="Q12" s="6">
        <f t="shared" si="2"/>
        <v>0</v>
      </c>
      <c r="R12" s="6">
        <f t="shared" si="2"/>
        <v>0</v>
      </c>
      <c r="S12" s="6">
        <f t="shared" si="2"/>
        <v>0</v>
      </c>
      <c r="T12" s="6">
        <f t="shared" si="2"/>
        <v>0</v>
      </c>
      <c r="U12" s="6">
        <f t="shared" si="2"/>
        <v>11</v>
      </c>
      <c r="V12" s="6">
        <f t="shared" si="2"/>
        <v>0</v>
      </c>
      <c r="W12" s="6">
        <f t="shared" si="2"/>
        <v>0</v>
      </c>
      <c r="X12" s="6">
        <f t="shared" si="2"/>
        <v>0</v>
      </c>
      <c r="Y12" s="6">
        <f t="shared" si="2"/>
        <v>0</v>
      </c>
      <c r="Z12" s="6">
        <f t="shared" si="2"/>
        <v>11</v>
      </c>
      <c r="AA12" s="6">
        <f t="shared" si="2"/>
        <v>0</v>
      </c>
      <c r="AB12" s="6">
        <f t="shared" si="2"/>
        <v>0</v>
      </c>
      <c r="AC12" s="6">
        <f t="shared" si="2"/>
        <v>0</v>
      </c>
      <c r="AD12" s="6">
        <f t="shared" si="2"/>
        <v>0</v>
      </c>
      <c r="AE12" s="6">
        <f t="shared" si="2"/>
        <v>11</v>
      </c>
      <c r="AF12" s="6">
        <f t="shared" si="2"/>
        <v>0</v>
      </c>
      <c r="AG12" s="6">
        <f t="shared" si="2"/>
        <v>0</v>
      </c>
      <c r="AH12" s="6">
        <f t="shared" si="2"/>
        <v>0</v>
      </c>
      <c r="AI12" s="6">
        <f t="shared" si="2"/>
        <v>0</v>
      </c>
      <c r="AJ12" s="6">
        <f t="shared" si="2"/>
        <v>11</v>
      </c>
      <c r="AK12" s="6">
        <f t="shared" si="2"/>
        <v>0</v>
      </c>
      <c r="AL12" s="6">
        <f t="shared" si="2"/>
        <v>0</v>
      </c>
      <c r="AM12" s="6">
        <f t="shared" si="2"/>
        <v>0</v>
      </c>
      <c r="AN12" s="6">
        <f t="shared" si="2"/>
        <v>0</v>
      </c>
      <c r="AO12" s="6">
        <f t="shared" si="2"/>
        <v>11</v>
      </c>
      <c r="AP12" s="6">
        <f t="shared" si="2"/>
        <v>0</v>
      </c>
      <c r="AQ12" s="6">
        <f t="shared" si="2"/>
        <v>0</v>
      </c>
      <c r="AR12" s="6">
        <f t="shared" si="2"/>
        <v>0</v>
      </c>
      <c r="AS12" s="6">
        <f t="shared" ref="AS12:BN12" si="3">SUM(AS10:AS11)</f>
        <v>0</v>
      </c>
      <c r="AT12" s="6">
        <f t="shared" si="3"/>
        <v>11</v>
      </c>
      <c r="AU12" s="6">
        <f t="shared" si="3"/>
        <v>0</v>
      </c>
      <c r="AV12" s="6">
        <f t="shared" si="3"/>
        <v>0</v>
      </c>
      <c r="AW12" s="6">
        <f t="shared" si="3"/>
        <v>0</v>
      </c>
      <c r="AX12" s="6">
        <f t="shared" si="3"/>
        <v>0</v>
      </c>
      <c r="AY12" s="6">
        <f t="shared" si="3"/>
        <v>11</v>
      </c>
      <c r="AZ12" s="6">
        <f t="shared" si="3"/>
        <v>0</v>
      </c>
      <c r="BA12" s="6">
        <f t="shared" si="3"/>
        <v>0</v>
      </c>
      <c r="BB12" s="6">
        <f t="shared" si="3"/>
        <v>0</v>
      </c>
      <c r="BC12" s="6">
        <f t="shared" si="3"/>
        <v>0</v>
      </c>
      <c r="BD12" s="6">
        <f t="shared" si="3"/>
        <v>11</v>
      </c>
      <c r="BE12" s="6">
        <f t="shared" si="3"/>
        <v>0</v>
      </c>
      <c r="BF12" s="6">
        <f t="shared" si="3"/>
        <v>0</v>
      </c>
      <c r="BG12" s="6">
        <f t="shared" si="3"/>
        <v>0</v>
      </c>
      <c r="BH12" s="6">
        <f t="shared" si="3"/>
        <v>0</v>
      </c>
      <c r="BI12" s="6">
        <f t="shared" si="3"/>
        <v>11</v>
      </c>
      <c r="BJ12" s="6">
        <f t="shared" si="3"/>
        <v>0</v>
      </c>
      <c r="BK12" s="6">
        <f t="shared" si="3"/>
        <v>0</v>
      </c>
      <c r="BL12" s="6">
        <f t="shared" si="3"/>
        <v>0</v>
      </c>
      <c r="BM12" s="6">
        <f t="shared" si="3"/>
        <v>0</v>
      </c>
      <c r="BN12" s="6">
        <f t="shared" si="3"/>
        <v>11</v>
      </c>
      <c r="BO12" s="6">
        <f>SUM(BO10:BO11)</f>
        <v>0</v>
      </c>
      <c r="BP12" s="6">
        <f>SUM(BP10:BP11)</f>
        <v>0</v>
      </c>
      <c r="BQ12" s="6">
        <f>SUM(BQ10:BQ11)</f>
        <v>0</v>
      </c>
      <c r="BR12" s="6">
        <f>SUM(BR10:BR11)</f>
        <v>0</v>
      </c>
      <c r="BS12" s="6">
        <f>SUM(BS10:BS11)</f>
        <v>11</v>
      </c>
    </row>
    <row r="13" spans="1:71" x14ac:dyDescent="0.25">
      <c r="A13" s="4"/>
      <c r="B13" s="4" t="s">
        <v>299</v>
      </c>
      <c r="C13" s="4">
        <f>COUNT(C11:C11)</f>
        <v>1</v>
      </c>
      <c r="D13" s="4"/>
      <c r="E13" s="4">
        <f>SUM(E10:E11)</f>
        <v>27</v>
      </c>
      <c r="F13" s="4">
        <f>SUM(F10:F11)</f>
        <v>28</v>
      </c>
      <c r="G13" s="7">
        <f>$BS12/F13</f>
        <v>0.39285714285714285</v>
      </c>
      <c r="H13" s="169">
        <f>+H11</f>
        <v>11</v>
      </c>
      <c r="I13" s="169">
        <f>+I11</f>
        <v>11</v>
      </c>
      <c r="J13" s="169">
        <f>SUM(J10:J11)</f>
        <v>0</v>
      </c>
      <c r="K13" s="6"/>
      <c r="L13" s="6"/>
      <c r="M13" s="4"/>
      <c r="N13" s="4"/>
      <c r="O13" s="4"/>
      <c r="P13" s="7">
        <f>P12/F13</f>
        <v>0.39285714285714285</v>
      </c>
      <c r="Q13" s="4"/>
      <c r="R13" s="4">
        <f>M12+R12</f>
        <v>0</v>
      </c>
      <c r="S13" s="4">
        <f>N12+S12</f>
        <v>0</v>
      </c>
      <c r="T13" s="4">
        <f>O12+T12</f>
        <v>0</v>
      </c>
      <c r="U13" s="7">
        <f>U12/F13</f>
        <v>0.39285714285714285</v>
      </c>
      <c r="V13" s="4"/>
      <c r="W13" s="4">
        <f>R13+W12</f>
        <v>0</v>
      </c>
      <c r="X13" s="4">
        <f>S13+X12</f>
        <v>0</v>
      </c>
      <c r="Y13" s="4">
        <f>T13+Y12</f>
        <v>0</v>
      </c>
      <c r="Z13" s="7">
        <f>Z12/F13</f>
        <v>0.39285714285714285</v>
      </c>
      <c r="AA13" s="4"/>
      <c r="AB13" s="4">
        <f>W13+AB12</f>
        <v>0</v>
      </c>
      <c r="AC13" s="4">
        <f>X13+AC12</f>
        <v>0</v>
      </c>
      <c r="AD13" s="4">
        <f>Y13+AD12</f>
        <v>0</v>
      </c>
      <c r="AE13" s="7">
        <f>AE12/F13</f>
        <v>0.39285714285714285</v>
      </c>
      <c r="AF13" s="4"/>
      <c r="AG13" s="4">
        <f>AB13+AG12</f>
        <v>0</v>
      </c>
      <c r="AH13" s="4">
        <f>AC13+AH12</f>
        <v>0</v>
      </c>
      <c r="AI13" s="4">
        <f>AD13+AI12</f>
        <v>0</v>
      </c>
      <c r="AJ13" s="7">
        <f>AJ12/F13</f>
        <v>0.39285714285714285</v>
      </c>
      <c r="AK13" s="4"/>
      <c r="AL13" s="4">
        <f>AG13+AL12</f>
        <v>0</v>
      </c>
      <c r="AM13" s="4">
        <f>AH13+AM12</f>
        <v>0</v>
      </c>
      <c r="AN13" s="4">
        <f>AI13+AN12</f>
        <v>0</v>
      </c>
      <c r="AO13" s="7">
        <f>AO12/F13</f>
        <v>0.39285714285714285</v>
      </c>
      <c r="AP13" s="4"/>
      <c r="AQ13" s="4">
        <f>AL13+AQ12</f>
        <v>0</v>
      </c>
      <c r="AR13" s="4">
        <f>AM13+AR12</f>
        <v>0</v>
      </c>
      <c r="AS13" s="4">
        <f>AN13+AS12</f>
        <v>0</v>
      </c>
      <c r="AT13" s="7">
        <f>AT12/F13</f>
        <v>0.39285714285714285</v>
      </c>
      <c r="AU13" s="4"/>
      <c r="AV13" s="4">
        <f>AQ13+AV12</f>
        <v>0</v>
      </c>
      <c r="AW13" s="4">
        <f>AR13+AW12</f>
        <v>0</v>
      </c>
      <c r="AX13" s="4">
        <f>AS13+AX12</f>
        <v>0</v>
      </c>
      <c r="AY13" s="7">
        <f>AY12/F13</f>
        <v>0.39285714285714285</v>
      </c>
      <c r="AZ13" s="4"/>
      <c r="BA13" s="4">
        <f>AV13+BA12</f>
        <v>0</v>
      </c>
      <c r="BB13" s="4">
        <f>AW13+BB12</f>
        <v>0</v>
      </c>
      <c r="BC13" s="4">
        <f>AX13+BC12</f>
        <v>0</v>
      </c>
      <c r="BD13" s="7">
        <f>BD12/F13</f>
        <v>0.39285714285714285</v>
      </c>
      <c r="BE13" s="4"/>
      <c r="BF13" s="4">
        <f>BA13+BF12</f>
        <v>0</v>
      </c>
      <c r="BG13" s="4">
        <f>BB13+BG12</f>
        <v>0</v>
      </c>
      <c r="BH13" s="4">
        <f>BC13+BH12</f>
        <v>0</v>
      </c>
      <c r="BI13" s="7">
        <f>BI12/F13</f>
        <v>0.39285714285714285</v>
      </c>
      <c r="BJ13" s="4"/>
      <c r="BK13" s="4">
        <f>BF13+BK12</f>
        <v>0</v>
      </c>
      <c r="BL13" s="4">
        <f>BG13+BL12</f>
        <v>0</v>
      </c>
      <c r="BM13" s="4">
        <f>BH13+BM12</f>
        <v>0</v>
      </c>
      <c r="BN13" s="7">
        <f>BN12/F13</f>
        <v>0.39285714285714285</v>
      </c>
      <c r="BO13" s="4"/>
      <c r="BP13" s="4">
        <f>BK13+BP12</f>
        <v>0</v>
      </c>
      <c r="BQ13" s="4">
        <f>BL13+BQ12</f>
        <v>0</v>
      </c>
      <c r="BR13" s="4">
        <f>BM13+BR12</f>
        <v>0</v>
      </c>
      <c r="BS13" s="7">
        <f>BS12/F13</f>
        <v>0.39285714285714285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"/>
  <sheetViews>
    <sheetView zoomScale="140" zoomScaleNormal="14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I19" sqref="I19"/>
    </sheetView>
  </sheetViews>
  <sheetFormatPr defaultColWidth="8.85546875" defaultRowHeight="15" x14ac:dyDescent="0.25"/>
  <cols>
    <col min="1" max="1" width="8.140625" bestFit="1" customWidth="1"/>
    <col min="2" max="2" width="18.140625" bestFit="1" customWidth="1"/>
    <col min="3" max="3" width="4.42578125" customWidth="1"/>
    <col min="4" max="4" width="6.85546875" hidden="1" customWidth="1"/>
    <col min="7" max="7" width="9.5703125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140625" style="39" customWidth="1"/>
    <col min="13" max="15" width="3" customWidth="1"/>
    <col min="16" max="16" width="7.28515625" customWidth="1"/>
    <col min="17" max="17" width="4.42578125" customWidth="1"/>
    <col min="18" max="20" width="3" customWidth="1"/>
    <col min="21" max="21" width="7.28515625" customWidth="1"/>
    <col min="22" max="25" width="3" customWidth="1"/>
    <col min="26" max="26" width="7.28515625" customWidth="1"/>
    <col min="27" max="30" width="3" customWidth="1"/>
    <col min="31" max="31" width="7.28515625" customWidth="1"/>
    <col min="32" max="35" width="3" customWidth="1"/>
    <col min="36" max="36" width="7.28515625" customWidth="1"/>
    <col min="37" max="40" width="3" customWidth="1"/>
    <col min="41" max="41" width="7.42578125" customWidth="1"/>
    <col min="42" max="45" width="3" customWidth="1"/>
    <col min="46" max="46" width="7.28515625" customWidth="1"/>
    <col min="47" max="50" width="3" customWidth="1"/>
    <col min="51" max="51" width="7.28515625" customWidth="1"/>
    <col min="52" max="55" width="3" customWidth="1"/>
    <col min="56" max="56" width="7.28515625" customWidth="1"/>
    <col min="57" max="60" width="3" customWidth="1"/>
    <col min="61" max="61" width="7.42578125" customWidth="1"/>
    <col min="62" max="65" width="3" customWidth="1"/>
    <col min="66" max="66" width="7.28515625" customWidth="1"/>
    <col min="67" max="70" width="3" customWidth="1"/>
    <col min="71" max="71" width="7.28515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7" t="s">
        <v>424</v>
      </c>
      <c r="N1" s="198"/>
      <c r="O1" s="198"/>
      <c r="P1" s="199"/>
      <c r="Q1" s="197" t="s">
        <v>157</v>
      </c>
      <c r="R1" s="198"/>
      <c r="S1" s="198"/>
      <c r="T1" s="198"/>
      <c r="U1" s="199"/>
      <c r="V1" s="197" t="s">
        <v>361</v>
      </c>
      <c r="W1" s="198"/>
      <c r="X1" s="198"/>
      <c r="Y1" s="198"/>
      <c r="Z1" s="199"/>
      <c r="AA1" s="197" t="s">
        <v>176</v>
      </c>
      <c r="AB1" s="198"/>
      <c r="AC1" s="198"/>
      <c r="AD1" s="198"/>
      <c r="AE1" s="199"/>
      <c r="AF1" s="197" t="s">
        <v>177</v>
      </c>
      <c r="AG1" s="198"/>
      <c r="AH1" s="198"/>
      <c r="AI1" s="198"/>
      <c r="AJ1" s="199"/>
      <c r="AK1" s="197" t="s">
        <v>94</v>
      </c>
      <c r="AL1" s="198"/>
      <c r="AM1" s="198"/>
      <c r="AN1" s="198"/>
      <c r="AO1" s="199"/>
      <c r="AP1" s="197" t="s">
        <v>95</v>
      </c>
      <c r="AQ1" s="198"/>
      <c r="AR1" s="198"/>
      <c r="AS1" s="198"/>
      <c r="AT1" s="199"/>
      <c r="AU1" s="197" t="s">
        <v>65</v>
      </c>
      <c r="AV1" s="198"/>
      <c r="AW1" s="198"/>
      <c r="AX1" s="198"/>
      <c r="AY1" s="199"/>
      <c r="AZ1" s="197" t="s">
        <v>66</v>
      </c>
      <c r="BA1" s="198"/>
      <c r="BB1" s="198"/>
      <c r="BC1" s="198"/>
      <c r="BD1" s="199"/>
      <c r="BE1" s="197" t="s">
        <v>58</v>
      </c>
      <c r="BF1" s="198"/>
      <c r="BG1" s="198"/>
      <c r="BH1" s="198"/>
      <c r="BI1" s="199"/>
      <c r="BJ1" s="197" t="s">
        <v>278</v>
      </c>
      <c r="BK1" s="198"/>
      <c r="BL1" s="198"/>
      <c r="BM1" s="198"/>
      <c r="BN1" s="199"/>
      <c r="BO1" s="197" t="s">
        <v>396</v>
      </c>
      <c r="BP1" s="198"/>
      <c r="BQ1" s="198"/>
      <c r="BR1" s="198"/>
      <c r="BS1" s="199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1" t="s">
        <v>369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s="39" customFormat="1" x14ac:dyDescent="0.25">
      <c r="A3" s="75" t="s">
        <v>393</v>
      </c>
      <c r="B3" s="59"/>
      <c r="C3" s="59"/>
      <c r="D3" s="59"/>
      <c r="E3" s="80"/>
      <c r="F3" s="4"/>
      <c r="G3" s="7" t="e">
        <f>BS3/F3</f>
        <v>#DIV/0!</v>
      </c>
      <c r="H3" s="159"/>
      <c r="I3" s="159">
        <f>+H3+J3</f>
        <v>0</v>
      </c>
      <c r="J3" s="171"/>
      <c r="K3" s="78"/>
      <c r="L3" s="23"/>
      <c r="M3" s="23"/>
      <c r="N3" s="23"/>
      <c r="O3" s="23"/>
      <c r="P3" s="156">
        <f>+H3</f>
        <v>0</v>
      </c>
      <c r="Q3" s="23"/>
      <c r="R3" s="23"/>
      <c r="S3" s="23"/>
      <c r="T3" s="23"/>
      <c r="U3" s="6"/>
      <c r="V3" s="23"/>
      <c r="W3" s="23"/>
      <c r="X3" s="23"/>
      <c r="Y3" s="23"/>
      <c r="Z3" s="6">
        <f>SUM(U3:Y3)</f>
        <v>0</v>
      </c>
      <c r="AA3" s="23"/>
      <c r="AB3" s="23"/>
      <c r="AC3" s="23"/>
      <c r="AD3" s="23"/>
      <c r="AE3" s="6">
        <f>SUM(Z3:AD3)</f>
        <v>0</v>
      </c>
      <c r="AF3" s="23"/>
      <c r="AG3" s="23"/>
      <c r="AH3" s="23"/>
      <c r="AI3" s="23"/>
      <c r="AJ3" s="6">
        <f>SUM(AE3:AI3)</f>
        <v>0</v>
      </c>
      <c r="AK3" s="23"/>
      <c r="AL3" s="23"/>
      <c r="AM3" s="23"/>
      <c r="AN3" s="23"/>
      <c r="AO3" s="6">
        <f>SUM(AJ3:AN3)</f>
        <v>0</v>
      </c>
      <c r="AP3" s="23"/>
      <c r="AQ3" s="23"/>
      <c r="AR3" s="23"/>
      <c r="AS3" s="23"/>
      <c r="AT3" s="6">
        <f>SUM(AO3:AS3)</f>
        <v>0</v>
      </c>
      <c r="AU3" s="23"/>
      <c r="AV3" s="23"/>
      <c r="AW3" s="23"/>
      <c r="AX3" s="23"/>
      <c r="AY3" s="6">
        <f>SUM(AT3:AX3)</f>
        <v>0</v>
      </c>
      <c r="AZ3" s="23"/>
      <c r="BA3" s="23"/>
      <c r="BB3" s="23"/>
      <c r="BC3" s="23"/>
      <c r="BD3" s="6">
        <f>SUM(AY3:BC3)</f>
        <v>0</v>
      </c>
      <c r="BE3" s="23"/>
      <c r="BF3" s="23"/>
      <c r="BG3" s="23"/>
      <c r="BH3" s="23"/>
      <c r="BI3" s="6">
        <f>SUM(BD3:BH3)</f>
        <v>0</v>
      </c>
      <c r="BJ3" s="23"/>
      <c r="BK3" s="23"/>
      <c r="BL3" s="23"/>
      <c r="BM3" s="23"/>
      <c r="BN3" s="6">
        <f>SUM(BI3:BM3)</f>
        <v>0</v>
      </c>
      <c r="BO3" s="23"/>
      <c r="BP3" s="23"/>
      <c r="BQ3" s="23"/>
      <c r="BR3" s="23"/>
      <c r="BS3" s="6">
        <f>SUM(BN3:BR3)</f>
        <v>0</v>
      </c>
    </row>
    <row r="4" spans="1:71" s="39" customFormat="1" x14ac:dyDescent="0.25">
      <c r="A4" s="6"/>
      <c r="B4" s="3" t="s">
        <v>35</v>
      </c>
      <c r="C4" s="6">
        <v>1</v>
      </c>
      <c r="D4" s="17">
        <v>10614</v>
      </c>
      <c r="E4" s="20">
        <v>48</v>
      </c>
      <c r="F4" s="6">
        <f>IF(B4="MAL",E4,IF(E4&gt;=11,E4+variables!$B$1,11))</f>
        <v>49</v>
      </c>
      <c r="G4" s="38">
        <f>$BS4/F4</f>
        <v>0.97959183673469385</v>
      </c>
      <c r="H4" s="149">
        <v>45</v>
      </c>
      <c r="I4" s="156">
        <f t="shared" ref="I4:I5" si="0">+H4+J4</f>
        <v>45</v>
      </c>
      <c r="J4" s="164"/>
      <c r="K4" s="16">
        <v>2017</v>
      </c>
      <c r="L4" s="16">
        <v>2016</v>
      </c>
      <c r="M4" s="16"/>
      <c r="N4" s="16"/>
      <c r="O4" s="16"/>
      <c r="P4" s="149">
        <f>H4+SUM(M4:O4)</f>
        <v>45</v>
      </c>
      <c r="Q4" s="16"/>
      <c r="R4" s="16"/>
      <c r="S4" s="16"/>
      <c r="T4" s="16"/>
      <c r="U4" s="6">
        <f>SUM(P4:T4)</f>
        <v>45</v>
      </c>
      <c r="V4" s="16"/>
      <c r="W4" s="16"/>
      <c r="X4" s="16"/>
      <c r="Y4" s="16"/>
      <c r="Z4" s="6">
        <f>SUM(U4:Y4)</f>
        <v>45</v>
      </c>
      <c r="AA4" s="16"/>
      <c r="AB4" s="16"/>
      <c r="AC4" s="16"/>
      <c r="AD4" s="16">
        <v>3</v>
      </c>
      <c r="AE4" s="6">
        <f>SUM(Z4:AD4)</f>
        <v>48</v>
      </c>
      <c r="AF4" s="16"/>
      <c r="AG4" s="16"/>
      <c r="AH4" s="16"/>
      <c r="AI4" s="16"/>
      <c r="AJ4" s="6">
        <f>SUM(AE4:AI4)</f>
        <v>48</v>
      </c>
      <c r="AK4" s="16"/>
      <c r="AL4" s="16"/>
      <c r="AM4" s="16"/>
      <c r="AN4" s="16"/>
      <c r="AO4" s="6">
        <f>SUM(AJ4:AN4)</f>
        <v>48</v>
      </c>
      <c r="AP4" s="16"/>
      <c r="AQ4" s="16"/>
      <c r="AR4" s="16"/>
      <c r="AS4" s="16"/>
      <c r="AT4" s="6">
        <f>SUM(AO4:AS4)</f>
        <v>48</v>
      </c>
      <c r="AU4" s="16"/>
      <c r="AV4" s="16"/>
      <c r="AW4" s="16"/>
      <c r="AX4" s="16"/>
      <c r="AY4" s="6">
        <f>SUM(AT4:AX4)</f>
        <v>48</v>
      </c>
      <c r="AZ4" s="16"/>
      <c r="BA4" s="16"/>
      <c r="BB4" s="16"/>
      <c r="BC4" s="16"/>
      <c r="BD4" s="6">
        <f>SUM(AY4:BC4)</f>
        <v>48</v>
      </c>
      <c r="BE4" s="16"/>
      <c r="BF4" s="16"/>
      <c r="BG4" s="16"/>
      <c r="BH4" s="16"/>
      <c r="BI4" s="6">
        <f>SUM(BD4:BH4)</f>
        <v>48</v>
      </c>
      <c r="BJ4" s="16"/>
      <c r="BK4" s="16"/>
      <c r="BL4" s="16"/>
      <c r="BM4" s="16"/>
      <c r="BN4" s="6">
        <f>SUM(BI4:BM4)</f>
        <v>48</v>
      </c>
      <c r="BO4" s="16"/>
      <c r="BP4" s="16"/>
      <c r="BQ4" s="16"/>
      <c r="BR4" s="16"/>
      <c r="BS4" s="6">
        <f>SUM(BN4:BR4)</f>
        <v>48</v>
      </c>
    </row>
    <row r="5" spans="1:71" s="39" customFormat="1" x14ac:dyDescent="0.25">
      <c r="A5" s="6"/>
      <c r="B5" s="3" t="s">
        <v>254</v>
      </c>
      <c r="C5" s="6">
        <v>6</v>
      </c>
      <c r="D5" s="17">
        <v>3885</v>
      </c>
      <c r="E5" s="21">
        <v>88</v>
      </c>
      <c r="F5" s="6">
        <f>IF(B5="MAL",E5,IF(E5&gt;=11,E5+variables!$B$1,11))</f>
        <v>89</v>
      </c>
      <c r="G5" s="38">
        <f>$BS5/F5</f>
        <v>0.88764044943820219</v>
      </c>
      <c r="H5" s="149">
        <v>78</v>
      </c>
      <c r="I5" s="159">
        <f t="shared" si="0"/>
        <v>79</v>
      </c>
      <c r="J5" s="164">
        <v>1</v>
      </c>
      <c r="K5" s="16">
        <v>2017</v>
      </c>
      <c r="L5" s="16">
        <v>2017</v>
      </c>
      <c r="M5" s="16"/>
      <c r="N5" s="16"/>
      <c r="O5" s="16"/>
      <c r="P5" s="149">
        <f>H5+SUM(M5:O5)</f>
        <v>78</v>
      </c>
      <c r="Q5" s="16"/>
      <c r="R5" s="16"/>
      <c r="S5" s="16"/>
      <c r="T5" s="16"/>
      <c r="U5" s="6">
        <f>SUM(P5:T5)</f>
        <v>78</v>
      </c>
      <c r="V5" s="16">
        <v>1</v>
      </c>
      <c r="W5" s="16"/>
      <c r="X5" s="16"/>
      <c r="Y5" s="16"/>
      <c r="Z5" s="6">
        <f>SUM(U5:Y5)</f>
        <v>79</v>
      </c>
      <c r="AA5" s="16"/>
      <c r="AB5" s="16"/>
      <c r="AC5" s="16"/>
      <c r="AD5" s="16"/>
      <c r="AE5" s="6">
        <f>SUM(Z5:AD5)</f>
        <v>79</v>
      </c>
      <c r="AF5" s="16"/>
      <c r="AG5" s="16"/>
      <c r="AH5" s="16"/>
      <c r="AI5" s="16"/>
      <c r="AJ5" s="6">
        <f>SUM(AE5:AI5)</f>
        <v>79</v>
      </c>
      <c r="AK5" s="16"/>
      <c r="AL5" s="16"/>
      <c r="AM5" s="16"/>
      <c r="AN5" s="16"/>
      <c r="AO5" s="6">
        <f>SUM(AJ5:AN5)</f>
        <v>79</v>
      </c>
      <c r="AP5" s="16"/>
      <c r="AQ5" s="16"/>
      <c r="AR5" s="16"/>
      <c r="AS5" s="16"/>
      <c r="AT5" s="6">
        <f>SUM(AO5:AS5)</f>
        <v>79</v>
      </c>
      <c r="AU5" s="16"/>
      <c r="AV5" s="16"/>
      <c r="AW5" s="16"/>
      <c r="AX5" s="16"/>
      <c r="AY5" s="6">
        <f>SUM(AT5:AX5)</f>
        <v>79</v>
      </c>
      <c r="AZ5" s="16"/>
      <c r="BA5" s="16"/>
      <c r="BB5" s="16"/>
      <c r="BC5" s="16"/>
      <c r="BD5" s="6">
        <f>SUM(AY5:BC5)</f>
        <v>79</v>
      </c>
      <c r="BE5" s="16"/>
      <c r="BF5" s="16"/>
      <c r="BG5" s="16"/>
      <c r="BH5" s="16"/>
      <c r="BI5" s="6">
        <f>SUM(BD5:BH5)</f>
        <v>79</v>
      </c>
      <c r="BJ5" s="16"/>
      <c r="BK5" s="16"/>
      <c r="BL5" s="16"/>
      <c r="BM5" s="16"/>
      <c r="BN5" s="6">
        <f>SUM(BI5:BM5)</f>
        <v>79</v>
      </c>
      <c r="BO5" s="16"/>
      <c r="BP5" s="16"/>
      <c r="BQ5" s="16"/>
      <c r="BR5" s="16"/>
      <c r="BS5" s="6">
        <f>SUM(BN5:BR5)</f>
        <v>79</v>
      </c>
    </row>
    <row r="6" spans="1:71" x14ac:dyDescent="0.25">
      <c r="A6" s="4"/>
      <c r="B6" s="4"/>
      <c r="C6" s="4"/>
      <c r="D6" s="4"/>
      <c r="E6" s="4"/>
      <c r="F6" s="4"/>
      <c r="G6" s="4"/>
      <c r="H6" s="169"/>
      <c r="I6" s="169"/>
      <c r="J6" s="169"/>
      <c r="K6" s="6"/>
      <c r="L6" s="6"/>
      <c r="M6" s="4">
        <f>SUM(M4:M5)</f>
        <v>0</v>
      </c>
      <c r="N6" s="4">
        <f>SUM(N4:N5)</f>
        <v>0</v>
      </c>
      <c r="O6" s="4">
        <f>SUM(O4:O5)</f>
        <v>0</v>
      </c>
      <c r="P6" s="169">
        <f>SUM(P3:P5)</f>
        <v>123</v>
      </c>
      <c r="Q6" s="4">
        <f>SUM(Q3:Q5)</f>
        <v>0</v>
      </c>
      <c r="R6" s="4">
        <f>SUM(R4:R5)</f>
        <v>0</v>
      </c>
      <c r="S6" s="4">
        <f>SUM(S4:S5)</f>
        <v>0</v>
      </c>
      <c r="T6" s="4">
        <f>SUM(T4:T5)</f>
        <v>0</v>
      </c>
      <c r="U6" s="4">
        <f>SUM(U3:U5)</f>
        <v>123</v>
      </c>
      <c r="V6" s="4">
        <f>SUM(V4:V5)</f>
        <v>1</v>
      </c>
      <c r="W6" s="4">
        <f>SUM(W4:W5)</f>
        <v>0</v>
      </c>
      <c r="X6" s="4">
        <f>SUM(X4:X5)</f>
        <v>0</v>
      </c>
      <c r="Y6" s="4">
        <f>SUM(Y4:Y5)</f>
        <v>0</v>
      </c>
      <c r="Z6" s="4">
        <f>SUM(Z3:Z5)</f>
        <v>124</v>
      </c>
      <c r="AA6" s="4">
        <f t="shared" ref="AA6:BR6" si="1">SUM(AA3:AA5)</f>
        <v>0</v>
      </c>
      <c r="AB6" s="4">
        <f t="shared" si="1"/>
        <v>0</v>
      </c>
      <c r="AC6" s="4">
        <f t="shared" si="1"/>
        <v>0</v>
      </c>
      <c r="AD6" s="4">
        <f t="shared" si="1"/>
        <v>3</v>
      </c>
      <c r="AE6" s="4">
        <f>SUM(AE3:AE5)</f>
        <v>127</v>
      </c>
      <c r="AF6" s="4">
        <f t="shared" si="1"/>
        <v>0</v>
      </c>
      <c r="AG6" s="4">
        <f t="shared" si="1"/>
        <v>0</v>
      </c>
      <c r="AH6" s="4">
        <f t="shared" si="1"/>
        <v>0</v>
      </c>
      <c r="AI6" s="4">
        <f t="shared" si="1"/>
        <v>0</v>
      </c>
      <c r="AJ6" s="4">
        <f>SUM(AJ3:AJ5)</f>
        <v>127</v>
      </c>
      <c r="AK6" s="4">
        <f t="shared" si="1"/>
        <v>0</v>
      </c>
      <c r="AL6" s="4">
        <f t="shared" si="1"/>
        <v>0</v>
      </c>
      <c r="AM6" s="4">
        <f t="shared" si="1"/>
        <v>0</v>
      </c>
      <c r="AN6" s="4">
        <f t="shared" si="1"/>
        <v>0</v>
      </c>
      <c r="AO6" s="4">
        <f>SUM(AO3:AO5)</f>
        <v>127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>SUM(AT3:AT5)</f>
        <v>127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>SUM(AY3:AY5)</f>
        <v>127</v>
      </c>
      <c r="AZ6" s="4">
        <f t="shared" si="1"/>
        <v>0</v>
      </c>
      <c r="BA6" s="4">
        <f t="shared" si="1"/>
        <v>0</v>
      </c>
      <c r="BB6" s="4">
        <f t="shared" si="1"/>
        <v>0</v>
      </c>
      <c r="BC6" s="4">
        <f t="shared" si="1"/>
        <v>0</v>
      </c>
      <c r="BD6" s="4">
        <f>SUM(BD3:BD5)</f>
        <v>127</v>
      </c>
      <c r="BE6" s="4">
        <f t="shared" si="1"/>
        <v>0</v>
      </c>
      <c r="BF6" s="4">
        <f t="shared" si="1"/>
        <v>0</v>
      </c>
      <c r="BG6" s="4">
        <f t="shared" si="1"/>
        <v>0</v>
      </c>
      <c r="BH6" s="4">
        <f t="shared" si="1"/>
        <v>0</v>
      </c>
      <c r="BI6" s="4">
        <f>SUM(BI3:BI5)</f>
        <v>127</v>
      </c>
      <c r="BJ6" s="4">
        <f t="shared" si="1"/>
        <v>0</v>
      </c>
      <c r="BK6" s="4">
        <f t="shared" si="1"/>
        <v>0</v>
      </c>
      <c r="BL6" s="4">
        <f t="shared" si="1"/>
        <v>0</v>
      </c>
      <c r="BM6" s="4">
        <f t="shared" si="1"/>
        <v>0</v>
      </c>
      <c r="BN6" s="4">
        <f>SUM(BN3:BN5)</f>
        <v>127</v>
      </c>
      <c r="BO6" s="4">
        <f t="shared" si="1"/>
        <v>0</v>
      </c>
      <c r="BP6" s="4">
        <f t="shared" si="1"/>
        <v>0</v>
      </c>
      <c r="BQ6" s="4">
        <f t="shared" si="1"/>
        <v>0</v>
      </c>
      <c r="BR6" s="4">
        <f t="shared" si="1"/>
        <v>0</v>
      </c>
      <c r="BS6" s="4">
        <f>SUM(BS3:BS5)</f>
        <v>127</v>
      </c>
    </row>
    <row r="7" spans="1:71" x14ac:dyDescent="0.25">
      <c r="A7" s="4"/>
      <c r="B7" s="4" t="s">
        <v>299</v>
      </c>
      <c r="C7" s="4">
        <v>2</v>
      </c>
      <c r="D7" s="4"/>
      <c r="E7" s="4">
        <f>SUM(E3:E6)</f>
        <v>136</v>
      </c>
      <c r="F7" s="4">
        <f>SUM(F3:F6)</f>
        <v>138</v>
      </c>
      <c r="G7" s="7">
        <f>$BS6/F7</f>
        <v>0.92028985507246375</v>
      </c>
      <c r="H7" s="169">
        <f>SUM(H3:H5)</f>
        <v>123</v>
      </c>
      <c r="I7" s="169">
        <f>SUM(I3:I5)</f>
        <v>124</v>
      </c>
      <c r="J7" s="169">
        <f>SUM(J3:J5)</f>
        <v>1</v>
      </c>
      <c r="K7" s="6"/>
      <c r="L7" s="6"/>
      <c r="M7" s="4"/>
      <c r="N7" s="4"/>
      <c r="O7" s="4"/>
      <c r="P7" s="7">
        <f>P6/F7</f>
        <v>0.89130434782608692</v>
      </c>
      <c r="Q7" s="4"/>
      <c r="R7" s="4">
        <f>M6+R6</f>
        <v>0</v>
      </c>
      <c r="S7" s="4">
        <f>N6+S6</f>
        <v>0</v>
      </c>
      <c r="T7" s="4">
        <f>O6+T6</f>
        <v>0</v>
      </c>
      <c r="U7" s="7">
        <f>U6/F7</f>
        <v>0.89130434782608692</v>
      </c>
      <c r="V7" s="4"/>
      <c r="W7" s="4">
        <f>R7+W6</f>
        <v>0</v>
      </c>
      <c r="X7" s="4">
        <f>S7+X6</f>
        <v>0</v>
      </c>
      <c r="Y7" s="4">
        <f>T7+Y6</f>
        <v>0</v>
      </c>
      <c r="Z7" s="7">
        <f>Z6/F7</f>
        <v>0.89855072463768115</v>
      </c>
      <c r="AA7" s="4"/>
      <c r="AB7" s="4">
        <f>W7+AB6</f>
        <v>0</v>
      </c>
      <c r="AC7" s="4">
        <f>X7+AC6</f>
        <v>0</v>
      </c>
      <c r="AD7" s="4">
        <f>Y7+AD6</f>
        <v>3</v>
      </c>
      <c r="AE7" s="7">
        <f>AE6/F7</f>
        <v>0.92028985507246375</v>
      </c>
      <c r="AF7" s="4"/>
      <c r="AG7" s="4">
        <f>AB7+AG6</f>
        <v>0</v>
      </c>
      <c r="AH7" s="4">
        <f>AC7+AH6</f>
        <v>0</v>
      </c>
      <c r="AI7" s="4">
        <f>AD7+AI6</f>
        <v>3</v>
      </c>
      <c r="AJ7" s="7">
        <f>AJ6/F7</f>
        <v>0.92028985507246375</v>
      </c>
      <c r="AK7" s="4"/>
      <c r="AL7" s="4">
        <f>AG7+AL6</f>
        <v>0</v>
      </c>
      <c r="AM7" s="4">
        <f>AH7+AM6</f>
        <v>0</v>
      </c>
      <c r="AN7" s="4">
        <f>AI7+AN6</f>
        <v>3</v>
      </c>
      <c r="AO7" s="7">
        <f>AO6/F7</f>
        <v>0.92028985507246375</v>
      </c>
      <c r="AP7" s="4"/>
      <c r="AQ7" s="4">
        <f>AL7+AQ6</f>
        <v>0</v>
      </c>
      <c r="AR7" s="4">
        <f>AM7+AR6</f>
        <v>0</v>
      </c>
      <c r="AS7" s="4">
        <f>AN7+AS6</f>
        <v>3</v>
      </c>
      <c r="AT7" s="7">
        <f>AT6/F7</f>
        <v>0.92028985507246375</v>
      </c>
      <c r="AU7" s="4"/>
      <c r="AV7" s="4">
        <f>AQ7+AV6</f>
        <v>0</v>
      </c>
      <c r="AW7" s="4">
        <f>AR7+AW6</f>
        <v>0</v>
      </c>
      <c r="AX7" s="4">
        <f>AS7+AX6</f>
        <v>3</v>
      </c>
      <c r="AY7" s="7">
        <f>AY6/F7</f>
        <v>0.92028985507246375</v>
      </c>
      <c r="AZ7" s="4"/>
      <c r="BA7" s="4">
        <f>AV7+BA6</f>
        <v>0</v>
      </c>
      <c r="BB7" s="4">
        <f>AW7+BB6</f>
        <v>0</v>
      </c>
      <c r="BC7" s="4">
        <f>AX7+BC6</f>
        <v>3</v>
      </c>
      <c r="BD7" s="7">
        <f>BD6/F7</f>
        <v>0.92028985507246375</v>
      </c>
      <c r="BE7" s="4"/>
      <c r="BF7" s="4">
        <f>BA7+BF6</f>
        <v>0</v>
      </c>
      <c r="BG7" s="4">
        <f>BB7+BG6</f>
        <v>0</v>
      </c>
      <c r="BH7" s="4">
        <f>BC7+BH6</f>
        <v>3</v>
      </c>
      <c r="BI7" s="7">
        <f>BI6/F7</f>
        <v>0.92028985507246375</v>
      </c>
      <c r="BJ7" s="4"/>
      <c r="BK7" s="4">
        <f>BF7+BK6</f>
        <v>0</v>
      </c>
      <c r="BL7" s="4">
        <f>BG7+BL6</f>
        <v>0</v>
      </c>
      <c r="BM7" s="4">
        <f>BH7+BM6</f>
        <v>3</v>
      </c>
      <c r="BN7" s="7">
        <f>BN6/F7</f>
        <v>0.92028985507246375</v>
      </c>
      <c r="BO7" s="4"/>
      <c r="BP7" s="4">
        <f>BK7+BP6</f>
        <v>0</v>
      </c>
      <c r="BQ7" s="4">
        <f>BL7+BQ6</f>
        <v>0</v>
      </c>
      <c r="BR7" s="4">
        <f>BM7+BR6</f>
        <v>3</v>
      </c>
      <c r="BS7" s="7">
        <f>BS6/F7</f>
        <v>0.92028985507246375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0"/>
  <sheetViews>
    <sheetView zoomScale="150" workbookViewId="0">
      <pane xSplit="12" ySplit="2" topLeftCell="V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W22" sqref="W22"/>
    </sheetView>
  </sheetViews>
  <sheetFormatPr defaultColWidth="8.85546875" defaultRowHeight="15" x14ac:dyDescent="0.25"/>
  <cols>
    <col min="1" max="1" width="8.57031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3" width="3" customWidth="1"/>
    <col min="34" max="34" width="4" customWidth="1"/>
    <col min="35" max="35" width="3" customWidth="1"/>
    <col min="36" max="36" width="7.140625" customWidth="1"/>
    <col min="37" max="38" width="3" customWidth="1"/>
    <col min="39" max="39" width="4" customWidth="1"/>
    <col min="40" max="40" width="3" customWidth="1"/>
    <col min="41" max="41" width="7.140625" customWidth="1"/>
    <col min="42" max="43" width="3" customWidth="1"/>
    <col min="44" max="44" width="4" customWidth="1"/>
    <col min="45" max="45" width="3" customWidth="1"/>
    <col min="46" max="46" width="7.140625" customWidth="1"/>
    <col min="47" max="48" width="3" customWidth="1"/>
    <col min="49" max="49" width="4" customWidth="1"/>
    <col min="50" max="50" width="3" customWidth="1"/>
    <col min="51" max="51" width="7.140625" customWidth="1"/>
    <col min="52" max="53" width="3" customWidth="1"/>
    <col min="54" max="54" width="4" customWidth="1"/>
    <col min="55" max="55" width="3" customWidth="1"/>
    <col min="56" max="56" width="7.140625" customWidth="1"/>
    <col min="57" max="58" width="3" customWidth="1"/>
    <col min="59" max="59" width="4" customWidth="1"/>
    <col min="60" max="60" width="3" customWidth="1"/>
    <col min="61" max="61" width="7.140625" customWidth="1"/>
    <col min="62" max="63" width="3" customWidth="1"/>
    <col min="64" max="64" width="4" customWidth="1"/>
    <col min="65" max="65" width="3" customWidth="1"/>
    <col min="66" max="66" width="7.140625" customWidth="1"/>
    <col min="67" max="67" width="3.5703125" customWidth="1"/>
    <col min="68" max="68" width="2.85546875" customWidth="1"/>
    <col min="69" max="69" width="4" customWidth="1"/>
    <col min="70" max="70" width="2.85546875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7" t="s">
        <v>424</v>
      </c>
      <c r="N1" s="198"/>
      <c r="O1" s="198"/>
      <c r="P1" s="199"/>
      <c r="Q1" s="197" t="s">
        <v>157</v>
      </c>
      <c r="R1" s="198"/>
      <c r="S1" s="198"/>
      <c r="T1" s="198"/>
      <c r="U1" s="199"/>
      <c r="V1" s="197" t="s">
        <v>361</v>
      </c>
      <c r="W1" s="198"/>
      <c r="X1" s="198"/>
      <c r="Y1" s="198"/>
      <c r="Z1" s="199"/>
      <c r="AA1" s="197" t="s">
        <v>176</v>
      </c>
      <c r="AB1" s="198"/>
      <c r="AC1" s="198"/>
      <c r="AD1" s="198"/>
      <c r="AE1" s="199"/>
      <c r="AF1" s="197" t="s">
        <v>177</v>
      </c>
      <c r="AG1" s="198"/>
      <c r="AH1" s="198"/>
      <c r="AI1" s="198"/>
      <c r="AJ1" s="199"/>
      <c r="AK1" s="197" t="s">
        <v>94</v>
      </c>
      <c r="AL1" s="198"/>
      <c r="AM1" s="198"/>
      <c r="AN1" s="198"/>
      <c r="AO1" s="199"/>
      <c r="AP1" s="197" t="s">
        <v>95</v>
      </c>
      <c r="AQ1" s="198"/>
      <c r="AR1" s="198"/>
      <c r="AS1" s="198"/>
      <c r="AT1" s="199"/>
      <c r="AU1" s="197" t="s">
        <v>65</v>
      </c>
      <c r="AV1" s="198"/>
      <c r="AW1" s="198"/>
      <c r="AX1" s="198"/>
      <c r="AY1" s="199"/>
      <c r="AZ1" s="197" t="s">
        <v>66</v>
      </c>
      <c r="BA1" s="198"/>
      <c r="BB1" s="198"/>
      <c r="BC1" s="198"/>
      <c r="BD1" s="199"/>
      <c r="BE1" s="197" t="s">
        <v>58</v>
      </c>
      <c r="BF1" s="198"/>
      <c r="BG1" s="198"/>
      <c r="BH1" s="198"/>
      <c r="BI1" s="199"/>
      <c r="BJ1" s="197" t="s">
        <v>278</v>
      </c>
      <c r="BK1" s="198"/>
      <c r="BL1" s="198"/>
      <c r="BM1" s="198"/>
      <c r="BN1" s="199"/>
      <c r="BO1" s="197" t="s">
        <v>396</v>
      </c>
      <c r="BP1" s="198"/>
      <c r="BQ1" s="198"/>
      <c r="BR1" s="198"/>
      <c r="BS1" s="199"/>
    </row>
    <row r="2" spans="1:71" s="29" customFormat="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52" t="s">
        <v>202</v>
      </c>
      <c r="G2" s="152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x14ac:dyDescent="0.25">
      <c r="A3" s="8" t="s">
        <v>51</v>
      </c>
      <c r="B3" s="9" t="s">
        <v>142</v>
      </c>
      <c r="C3" s="9"/>
      <c r="D3" s="9"/>
      <c r="E3" s="28">
        <v>108</v>
      </c>
      <c r="F3" s="9">
        <f>IF(B3="MAL",E3,IF(E3&gt;=11,E3+variables!$B$1,11))</f>
        <v>108</v>
      </c>
      <c r="G3" s="10">
        <f>BS3/F3</f>
        <v>0.97222222222222221</v>
      </c>
      <c r="H3" s="159">
        <v>104</v>
      </c>
      <c r="I3" s="159">
        <f>+H3+J3</f>
        <v>104</v>
      </c>
      <c r="J3" s="163"/>
      <c r="K3" s="23">
        <v>2017</v>
      </c>
      <c r="L3" s="23">
        <v>2017</v>
      </c>
      <c r="M3" s="14"/>
      <c r="N3" s="14"/>
      <c r="O3" s="14"/>
      <c r="P3" s="159">
        <f>+H3</f>
        <v>104</v>
      </c>
      <c r="Q3" s="14"/>
      <c r="R3" s="14"/>
      <c r="S3" s="14"/>
      <c r="T3" s="14">
        <v>1</v>
      </c>
      <c r="U3" s="6">
        <f>SUM(P3:T3)</f>
        <v>105</v>
      </c>
      <c r="V3" s="14"/>
      <c r="W3" s="14"/>
      <c r="X3" s="14"/>
      <c r="Y3" s="14" t="s">
        <v>427</v>
      </c>
      <c r="Z3" s="6">
        <f>SUM(U3:Y3)</f>
        <v>105</v>
      </c>
      <c r="AA3" s="14"/>
      <c r="AB3" s="14"/>
      <c r="AC3" s="14"/>
      <c r="AD3" s="14"/>
      <c r="AE3" s="6">
        <f>SUM(Z3:AD3)</f>
        <v>105</v>
      </c>
      <c r="AF3" s="14"/>
      <c r="AG3" s="14"/>
      <c r="AH3" s="14"/>
      <c r="AI3" s="14"/>
      <c r="AJ3" s="6">
        <f>SUM(AE3:AI3)</f>
        <v>105</v>
      </c>
      <c r="AK3" s="14"/>
      <c r="AL3" s="14"/>
      <c r="AM3" s="14"/>
      <c r="AN3" s="14"/>
      <c r="AO3" s="6">
        <f>SUM(AJ3:AN3)</f>
        <v>105</v>
      </c>
      <c r="AP3" s="14"/>
      <c r="AQ3" s="14"/>
      <c r="AR3" s="14"/>
      <c r="AS3" s="14"/>
      <c r="AT3" s="6">
        <f>SUM(AO3:AS3)</f>
        <v>105</v>
      </c>
      <c r="AU3" s="14"/>
      <c r="AV3" s="14"/>
      <c r="AW3" s="14"/>
      <c r="AX3" s="14"/>
      <c r="AY3" s="6">
        <f>SUM(AT3:AX3)</f>
        <v>105</v>
      </c>
      <c r="AZ3" s="14"/>
      <c r="BA3" s="14"/>
      <c r="BB3" s="14"/>
      <c r="BC3" s="14"/>
      <c r="BD3" s="6">
        <f>SUM(AY3:BC3)</f>
        <v>105</v>
      </c>
      <c r="BE3" s="14"/>
      <c r="BF3" s="14"/>
      <c r="BG3" s="14"/>
      <c r="BH3" s="14"/>
      <c r="BI3" s="6">
        <f>SUM(BD3:BH3)</f>
        <v>105</v>
      </c>
      <c r="BJ3" s="14"/>
      <c r="BK3" s="14"/>
      <c r="BL3" s="14"/>
      <c r="BM3" s="14"/>
      <c r="BN3" s="6">
        <f>SUM(BI3:BM3)</f>
        <v>105</v>
      </c>
      <c r="BO3" s="14"/>
      <c r="BP3" s="14"/>
      <c r="BQ3" s="14"/>
      <c r="BR3" s="14"/>
      <c r="BS3" s="6">
        <f t="shared" ref="BS3:BS28" si="0">SUM(BN3:BR3)</f>
        <v>105</v>
      </c>
    </row>
    <row r="4" spans="1:71" s="39" customFormat="1" x14ac:dyDescent="0.25">
      <c r="A4" s="6"/>
      <c r="B4" s="6" t="s">
        <v>47</v>
      </c>
      <c r="C4" s="24">
        <v>2</v>
      </c>
      <c r="D4" s="24">
        <v>4643</v>
      </c>
      <c r="E4" s="24">
        <v>26</v>
      </c>
      <c r="F4" s="6">
        <f>IF(B4="MAL",E4,IF(E4&gt;=11,E4+variables!$B$1,11))</f>
        <v>27</v>
      </c>
      <c r="G4" s="76">
        <f t="shared" ref="G4:G28" si="1">$BS4/F4</f>
        <v>0.66666666666666663</v>
      </c>
      <c r="H4" s="156">
        <v>17</v>
      </c>
      <c r="I4" s="159">
        <f t="shared" ref="I4:I28" si="2">+H4+J4</f>
        <v>17</v>
      </c>
      <c r="J4" s="164"/>
      <c r="K4" s="23">
        <v>2017</v>
      </c>
      <c r="L4" s="16">
        <v>2017</v>
      </c>
      <c r="M4" s="16"/>
      <c r="N4" s="16"/>
      <c r="O4" s="16"/>
      <c r="P4" s="149">
        <f>H4+SUM(M4:O4)</f>
        <v>17</v>
      </c>
      <c r="Q4" s="16"/>
      <c r="R4" s="16"/>
      <c r="S4" s="16"/>
      <c r="T4" s="16"/>
      <c r="U4" s="6">
        <f>SUM(P4:T4)</f>
        <v>17</v>
      </c>
      <c r="V4" s="16"/>
      <c r="W4" s="16">
        <v>1</v>
      </c>
      <c r="X4" s="16"/>
      <c r="Y4" s="16"/>
      <c r="Z4" s="6">
        <f>SUM(U4:Y4)</f>
        <v>18</v>
      </c>
      <c r="AA4" s="16"/>
      <c r="AB4" s="16"/>
      <c r="AC4" s="16"/>
      <c r="AD4" s="16"/>
      <c r="AE4" s="6">
        <f>SUM(Z4:AD4)</f>
        <v>18</v>
      </c>
      <c r="AF4" s="16"/>
      <c r="AG4" s="16"/>
      <c r="AH4" s="16"/>
      <c r="AI4" s="16"/>
      <c r="AJ4" s="6">
        <f>SUM(AE4:AI4)</f>
        <v>18</v>
      </c>
      <c r="AK4" s="16"/>
      <c r="AL4" s="16"/>
      <c r="AM4" s="16"/>
      <c r="AN4" s="16"/>
      <c r="AO4" s="6">
        <f>SUM(AJ4:AN4)</f>
        <v>18</v>
      </c>
      <c r="AP4" s="16"/>
      <c r="AQ4" s="16"/>
      <c r="AR4" s="16"/>
      <c r="AS4" s="16"/>
      <c r="AT4" s="6">
        <f>SUM(AO4:AS4)</f>
        <v>18</v>
      </c>
      <c r="AU4" s="16"/>
      <c r="AV4" s="16"/>
      <c r="AW4" s="16"/>
      <c r="AX4" s="16"/>
      <c r="AY4" s="6">
        <f>SUM(AT4:AX4)</f>
        <v>18</v>
      </c>
      <c r="AZ4" s="16"/>
      <c r="BA4" s="16"/>
      <c r="BB4" s="16"/>
      <c r="BC4" s="16"/>
      <c r="BD4" s="6">
        <f>SUM(AY4:BC4)</f>
        <v>18</v>
      </c>
      <c r="BE4" s="16"/>
      <c r="BF4" s="16"/>
      <c r="BG4" s="16"/>
      <c r="BH4" s="16"/>
      <c r="BI4" s="6">
        <f>SUM(BD4:BH4)</f>
        <v>18</v>
      </c>
      <c r="BJ4" s="16"/>
      <c r="BK4" s="16"/>
      <c r="BL4" s="16"/>
      <c r="BM4" s="16"/>
      <c r="BN4" s="6">
        <f>SUM(BI4:BM4)</f>
        <v>18</v>
      </c>
      <c r="BO4" s="16"/>
      <c r="BP4" s="16"/>
      <c r="BQ4" s="16"/>
      <c r="BR4" s="16"/>
      <c r="BS4" s="6">
        <f t="shared" si="0"/>
        <v>18</v>
      </c>
    </row>
    <row r="5" spans="1:71" s="39" customFormat="1" x14ac:dyDescent="0.25">
      <c r="A5" s="6"/>
      <c r="B5" s="6" t="s">
        <v>31</v>
      </c>
      <c r="C5" s="24">
        <v>8</v>
      </c>
      <c r="D5" s="24" t="s">
        <v>220</v>
      </c>
      <c r="E5" s="24">
        <v>30</v>
      </c>
      <c r="F5" s="6">
        <f>IF(B5="MAL",E5,IF(E5&gt;=11,E5+variables!$B$1,11))</f>
        <v>31</v>
      </c>
      <c r="G5" s="76">
        <f t="shared" si="1"/>
        <v>0.70967741935483875</v>
      </c>
      <c r="H5" s="156">
        <v>20</v>
      </c>
      <c r="I5" s="159">
        <f t="shared" si="2"/>
        <v>20</v>
      </c>
      <c r="J5" s="164"/>
      <c r="K5" s="23">
        <v>2017</v>
      </c>
      <c r="L5" s="16">
        <v>2017</v>
      </c>
      <c r="M5" s="16"/>
      <c r="N5" s="16"/>
      <c r="O5" s="16"/>
      <c r="P5" s="149">
        <f t="shared" ref="P5:P28" si="3">H5+SUM(M5:O5)</f>
        <v>20</v>
      </c>
      <c r="Q5" s="16"/>
      <c r="R5" s="16"/>
      <c r="S5" s="16"/>
      <c r="T5" s="16"/>
      <c r="U5" s="6">
        <f>SUM(P5:T5)</f>
        <v>20</v>
      </c>
      <c r="V5" s="16"/>
      <c r="W5" s="16">
        <v>2</v>
      </c>
      <c r="X5" s="16"/>
      <c r="Y5" s="16"/>
      <c r="Z5" s="6">
        <f>SUM(U5:Y5)</f>
        <v>22</v>
      </c>
      <c r="AA5" s="16"/>
      <c r="AB5" s="16"/>
      <c r="AC5" s="16"/>
      <c r="AD5" s="16"/>
      <c r="AE5" s="6">
        <f>SUM(Z5:AD5)</f>
        <v>22</v>
      </c>
      <c r="AF5" s="16"/>
      <c r="AG5" s="16"/>
      <c r="AH5" s="16"/>
      <c r="AI5" s="16"/>
      <c r="AJ5" s="6">
        <f>SUM(AE5:AI5)</f>
        <v>22</v>
      </c>
      <c r="AK5" s="16"/>
      <c r="AL5" s="16"/>
      <c r="AM5" s="16"/>
      <c r="AN5" s="16"/>
      <c r="AO5" s="6">
        <f>SUM(AJ5:AN5)</f>
        <v>22</v>
      </c>
      <c r="AP5" s="16"/>
      <c r="AQ5" s="16"/>
      <c r="AR5" s="16"/>
      <c r="AS5" s="16"/>
      <c r="AT5" s="6">
        <f>SUM(AO5:AS5)</f>
        <v>22</v>
      </c>
      <c r="AU5" s="16"/>
      <c r="AV5" s="16"/>
      <c r="AW5" s="16"/>
      <c r="AX5" s="16"/>
      <c r="AY5" s="6">
        <f>SUM(AT5:AX5)</f>
        <v>22</v>
      </c>
      <c r="AZ5" s="16"/>
      <c r="BA5" s="16"/>
      <c r="BB5" s="16"/>
      <c r="BC5" s="16"/>
      <c r="BD5" s="6">
        <f>SUM(AY5:BC5)</f>
        <v>22</v>
      </c>
      <c r="BE5" s="16"/>
      <c r="BF5" s="16"/>
      <c r="BG5" s="16"/>
      <c r="BH5" s="16"/>
      <c r="BI5" s="6">
        <f>SUM(BD5:BH5)</f>
        <v>22</v>
      </c>
      <c r="BJ5" s="16"/>
      <c r="BK5" s="16"/>
      <c r="BL5" s="16"/>
      <c r="BM5" s="16"/>
      <c r="BN5" s="6">
        <f>SUM(BI5:BM5)</f>
        <v>22</v>
      </c>
      <c r="BO5" s="16"/>
      <c r="BP5" s="16"/>
      <c r="BQ5" s="16"/>
      <c r="BR5" s="16"/>
      <c r="BS5" s="6">
        <f t="shared" si="0"/>
        <v>22</v>
      </c>
    </row>
    <row r="6" spans="1:71" s="39" customFormat="1" x14ac:dyDescent="0.25">
      <c r="A6" s="6"/>
      <c r="B6" s="6" t="s">
        <v>116</v>
      </c>
      <c r="C6" s="24">
        <v>11</v>
      </c>
      <c r="D6" s="24">
        <v>10210</v>
      </c>
      <c r="E6" s="24">
        <v>23</v>
      </c>
      <c r="F6" s="6">
        <f>IF(B6="MAL",E6,IF(E6&gt;=11,E6+variables!$B$1,11))</f>
        <v>24</v>
      </c>
      <c r="G6" s="76">
        <f t="shared" si="1"/>
        <v>0.41666666666666669</v>
      </c>
      <c r="H6" s="156">
        <v>10</v>
      </c>
      <c r="I6" s="159">
        <f t="shared" si="2"/>
        <v>10</v>
      </c>
      <c r="J6" s="164"/>
      <c r="K6" s="23">
        <v>2017</v>
      </c>
      <c r="L6" s="16">
        <v>2017</v>
      </c>
      <c r="M6" s="16"/>
      <c r="N6" s="16"/>
      <c r="O6" s="16"/>
      <c r="P6" s="149">
        <f t="shared" si="3"/>
        <v>10</v>
      </c>
      <c r="Q6" s="16"/>
      <c r="R6" s="16"/>
      <c r="S6" s="16"/>
      <c r="T6" s="16"/>
      <c r="U6" s="6">
        <f>SUM(P6:T6)</f>
        <v>10</v>
      </c>
      <c r="V6" s="16"/>
      <c r="W6" s="16"/>
      <c r="X6" s="16"/>
      <c r="Y6" s="16"/>
      <c r="Z6" s="6">
        <f>SUM(U6:Y6)</f>
        <v>10</v>
      </c>
      <c r="AA6" s="16"/>
      <c r="AB6" s="16"/>
      <c r="AC6" s="16"/>
      <c r="AD6" s="16"/>
      <c r="AE6" s="6">
        <f>SUM(Z6:AD6)</f>
        <v>10</v>
      </c>
      <c r="AF6" s="16"/>
      <c r="AG6" s="16"/>
      <c r="AH6" s="16"/>
      <c r="AI6" s="16"/>
      <c r="AJ6" s="6">
        <f>SUM(AE6:AI6)</f>
        <v>10</v>
      </c>
      <c r="AK6" s="16"/>
      <c r="AL6" s="16"/>
      <c r="AM6" s="16"/>
      <c r="AN6" s="16"/>
      <c r="AO6" s="6">
        <f>SUM(AJ6:AN6)</f>
        <v>10</v>
      </c>
      <c r="AP6" s="16"/>
      <c r="AQ6" s="16"/>
      <c r="AR6" s="16"/>
      <c r="AS6" s="16"/>
      <c r="AT6" s="6">
        <f>SUM(AO6:AS6)</f>
        <v>10</v>
      </c>
      <c r="AU6" s="16"/>
      <c r="AV6" s="16"/>
      <c r="AW6" s="16"/>
      <c r="AX6" s="16"/>
      <c r="AY6" s="6">
        <f>SUM(AT6:AX6)</f>
        <v>10</v>
      </c>
      <c r="AZ6" s="16"/>
      <c r="BA6" s="16"/>
      <c r="BB6" s="16"/>
      <c r="BC6" s="16"/>
      <c r="BD6" s="6">
        <f>SUM(AY6:BC6)</f>
        <v>10</v>
      </c>
      <c r="BE6" s="16"/>
      <c r="BF6" s="16"/>
      <c r="BG6" s="16"/>
      <c r="BH6" s="16"/>
      <c r="BI6" s="6">
        <f>SUM(BD6:BH6)</f>
        <v>10</v>
      </c>
      <c r="BJ6" s="16"/>
      <c r="BK6" s="16"/>
      <c r="BL6" s="16"/>
      <c r="BM6" s="16"/>
      <c r="BN6" s="6">
        <f>SUM(BI6:BM6)</f>
        <v>10</v>
      </c>
      <c r="BO6" s="16"/>
      <c r="BP6" s="16"/>
      <c r="BQ6" s="16"/>
      <c r="BR6" s="16"/>
      <c r="BS6" s="6">
        <f t="shared" si="0"/>
        <v>10</v>
      </c>
    </row>
    <row r="7" spans="1:71" s="39" customFormat="1" x14ac:dyDescent="0.25">
      <c r="A7" s="6"/>
      <c r="B7" s="6" t="s">
        <v>365</v>
      </c>
      <c r="C7" s="24">
        <v>17</v>
      </c>
      <c r="D7" s="24">
        <v>2488</v>
      </c>
      <c r="E7" s="24">
        <v>42</v>
      </c>
      <c r="F7" s="6">
        <f>IF(B7="MAL",E7,IF(E7&gt;=11,E7+variables!$B$1,11))</f>
        <v>43</v>
      </c>
      <c r="G7" s="76">
        <f t="shared" si="1"/>
        <v>0.27906976744186046</v>
      </c>
      <c r="H7" s="156">
        <v>12</v>
      </c>
      <c r="I7" s="159">
        <f t="shared" si="2"/>
        <v>12</v>
      </c>
      <c r="J7" s="164"/>
      <c r="K7" s="23">
        <v>2017</v>
      </c>
      <c r="L7" s="16">
        <v>2017</v>
      </c>
      <c r="M7" s="16"/>
      <c r="N7" s="16"/>
      <c r="O7" s="16"/>
      <c r="P7" s="149">
        <f t="shared" si="3"/>
        <v>12</v>
      </c>
      <c r="Q7" s="16"/>
      <c r="R7" s="16"/>
      <c r="S7" s="16"/>
      <c r="T7" s="16"/>
      <c r="U7" s="6">
        <f t="shared" ref="U7:U18" si="4">SUM(P7:T7)</f>
        <v>12</v>
      </c>
      <c r="V7" s="16"/>
      <c r="W7" s="16"/>
      <c r="X7" s="16"/>
      <c r="Y7" s="16"/>
      <c r="Z7" s="6">
        <f t="shared" ref="Z7:Z18" si="5">SUM(U7:Y7)</f>
        <v>12</v>
      </c>
      <c r="AA7" s="16"/>
      <c r="AB7" s="16"/>
      <c r="AC7" s="16"/>
      <c r="AD7" s="16"/>
      <c r="AE7" s="6">
        <f t="shared" ref="AE7:AE18" si="6">SUM(Z7:AD7)</f>
        <v>12</v>
      </c>
      <c r="AF7" s="16"/>
      <c r="AG7" s="16"/>
      <c r="AH7" s="16"/>
      <c r="AI7" s="16"/>
      <c r="AJ7" s="6">
        <f t="shared" ref="AJ7:AJ18" si="7">SUM(AE7:AI7)</f>
        <v>12</v>
      </c>
      <c r="AK7" s="16"/>
      <c r="AL7" s="16"/>
      <c r="AM7" s="16"/>
      <c r="AN7" s="16"/>
      <c r="AO7" s="6">
        <f t="shared" ref="AO7:AO18" si="8">SUM(AJ7:AN7)</f>
        <v>12</v>
      </c>
      <c r="AP7" s="16"/>
      <c r="AQ7" s="16"/>
      <c r="AR7" s="16"/>
      <c r="AS7" s="16"/>
      <c r="AT7" s="6">
        <f t="shared" ref="AT7:AT18" si="9">SUM(AO7:AS7)</f>
        <v>12</v>
      </c>
      <c r="AU7" s="16"/>
      <c r="AV7" s="16"/>
      <c r="AW7" s="16"/>
      <c r="AX7" s="16"/>
      <c r="AY7" s="6">
        <f t="shared" ref="AY7:AY18" si="10">SUM(AT7:AX7)</f>
        <v>12</v>
      </c>
      <c r="AZ7" s="16"/>
      <c r="BA7" s="16"/>
      <c r="BB7" s="16"/>
      <c r="BC7" s="16"/>
      <c r="BD7" s="6">
        <f t="shared" ref="BD7:BD18" si="11">SUM(AY7:BC7)</f>
        <v>12</v>
      </c>
      <c r="BE7" s="16"/>
      <c r="BF7" s="16"/>
      <c r="BG7" s="16"/>
      <c r="BH7" s="16"/>
      <c r="BI7" s="6">
        <f t="shared" ref="BI7:BI18" si="12">SUM(BD7:BH7)</f>
        <v>12</v>
      </c>
      <c r="BJ7" s="16"/>
      <c r="BK7" s="16"/>
      <c r="BL7" s="16"/>
      <c r="BM7" s="16"/>
      <c r="BN7" s="6">
        <f t="shared" ref="BN7:BN18" si="13">SUM(BI7:BM7)</f>
        <v>12</v>
      </c>
      <c r="BO7" s="16"/>
      <c r="BP7" s="16"/>
      <c r="BQ7" s="16"/>
      <c r="BR7" s="16"/>
      <c r="BS7" s="6">
        <f t="shared" si="0"/>
        <v>12</v>
      </c>
    </row>
    <row r="8" spans="1:71" s="39" customFormat="1" x14ac:dyDescent="0.25">
      <c r="A8" s="6"/>
      <c r="B8" s="6" t="s">
        <v>236</v>
      </c>
      <c r="C8" s="24">
        <v>18</v>
      </c>
      <c r="D8" s="24">
        <v>9272</v>
      </c>
      <c r="E8" s="24">
        <v>28</v>
      </c>
      <c r="F8" s="6">
        <f>IF(B8="MAL",E8,IF(E8&gt;=11,E8+variables!$B$1,11))</f>
        <v>29</v>
      </c>
      <c r="G8" s="76">
        <f t="shared" si="1"/>
        <v>0.48275862068965519</v>
      </c>
      <c r="H8" s="156">
        <v>14</v>
      </c>
      <c r="I8" s="156">
        <f t="shared" si="2"/>
        <v>14</v>
      </c>
      <c r="J8" s="164"/>
      <c r="K8" s="23">
        <v>2017</v>
      </c>
      <c r="L8" s="16">
        <v>2017</v>
      </c>
      <c r="M8" s="16"/>
      <c r="N8" s="16"/>
      <c r="O8" s="16"/>
      <c r="P8" s="149">
        <f t="shared" si="3"/>
        <v>14</v>
      </c>
      <c r="Q8" s="16"/>
      <c r="R8" s="16"/>
      <c r="S8" s="16"/>
      <c r="T8" s="16"/>
      <c r="U8" s="6">
        <f t="shared" si="4"/>
        <v>14</v>
      </c>
      <c r="V8" s="16"/>
      <c r="W8" s="16"/>
      <c r="X8" s="16"/>
      <c r="Y8" s="16"/>
      <c r="Z8" s="6">
        <f t="shared" si="5"/>
        <v>14</v>
      </c>
      <c r="AA8" s="16"/>
      <c r="AB8" s="16"/>
      <c r="AC8" s="16"/>
      <c r="AD8" s="16"/>
      <c r="AE8" s="6">
        <f t="shared" si="6"/>
        <v>14</v>
      </c>
      <c r="AF8" s="16"/>
      <c r="AG8" s="16"/>
      <c r="AH8" s="16"/>
      <c r="AI8" s="16"/>
      <c r="AJ8" s="6">
        <f t="shared" si="7"/>
        <v>14</v>
      </c>
      <c r="AK8" s="16"/>
      <c r="AL8" s="16"/>
      <c r="AM8" s="16"/>
      <c r="AN8" s="16"/>
      <c r="AO8" s="6">
        <f t="shared" si="8"/>
        <v>14</v>
      </c>
      <c r="AP8" s="16"/>
      <c r="AQ8" s="16"/>
      <c r="AR8" s="16"/>
      <c r="AS8" s="16"/>
      <c r="AT8" s="6">
        <f t="shared" si="9"/>
        <v>14</v>
      </c>
      <c r="AU8" s="16"/>
      <c r="AV8" s="16"/>
      <c r="AW8" s="16"/>
      <c r="AX8" s="16"/>
      <c r="AY8" s="6">
        <f t="shared" si="10"/>
        <v>14</v>
      </c>
      <c r="AZ8" s="16"/>
      <c r="BA8" s="16"/>
      <c r="BB8" s="16"/>
      <c r="BC8" s="16"/>
      <c r="BD8" s="6">
        <f t="shared" si="11"/>
        <v>14</v>
      </c>
      <c r="BE8" s="16"/>
      <c r="BF8" s="16"/>
      <c r="BG8" s="16"/>
      <c r="BH8" s="16"/>
      <c r="BI8" s="6">
        <f t="shared" si="12"/>
        <v>14</v>
      </c>
      <c r="BJ8" s="16"/>
      <c r="BK8" s="16"/>
      <c r="BL8" s="16"/>
      <c r="BM8" s="16"/>
      <c r="BN8" s="6">
        <f t="shared" si="13"/>
        <v>14</v>
      </c>
      <c r="BO8" s="16"/>
      <c r="BP8" s="16"/>
      <c r="BQ8" s="16"/>
      <c r="BR8" s="16"/>
      <c r="BS8" s="6">
        <f t="shared" si="0"/>
        <v>14</v>
      </c>
    </row>
    <row r="9" spans="1:71" s="39" customFormat="1" x14ac:dyDescent="0.25">
      <c r="A9" s="6"/>
      <c r="B9" s="6" t="s">
        <v>147</v>
      </c>
      <c r="C9" s="24">
        <v>19</v>
      </c>
      <c r="D9" s="24">
        <v>10066</v>
      </c>
      <c r="E9" s="24">
        <v>31</v>
      </c>
      <c r="F9" s="6">
        <f>IF(B9="MAL",E9,IF(E9&gt;=11,E9+variables!$B$1,11))</f>
        <v>32</v>
      </c>
      <c r="G9" s="76">
        <f t="shared" si="1"/>
        <v>0.6875</v>
      </c>
      <c r="H9" s="156">
        <v>22</v>
      </c>
      <c r="I9" s="159">
        <f t="shared" si="2"/>
        <v>22</v>
      </c>
      <c r="J9" s="164"/>
      <c r="K9" s="23">
        <v>2017</v>
      </c>
      <c r="L9" s="16">
        <v>2017</v>
      </c>
      <c r="M9" s="16"/>
      <c r="N9" s="16"/>
      <c r="O9" s="16"/>
      <c r="P9" s="149">
        <f t="shared" si="3"/>
        <v>22</v>
      </c>
      <c r="Q9" s="16"/>
      <c r="R9" s="16"/>
      <c r="S9" s="16"/>
      <c r="T9" s="16"/>
      <c r="U9" s="6">
        <f t="shared" si="4"/>
        <v>22</v>
      </c>
      <c r="V9" s="16"/>
      <c r="W9" s="16"/>
      <c r="X9" s="16"/>
      <c r="Y9" s="16"/>
      <c r="Z9" s="6">
        <f t="shared" si="5"/>
        <v>22</v>
      </c>
      <c r="AA9" s="16"/>
      <c r="AB9" s="16"/>
      <c r="AC9" s="16"/>
      <c r="AD9" s="16"/>
      <c r="AE9" s="6">
        <f t="shared" si="6"/>
        <v>22</v>
      </c>
      <c r="AF9" s="16"/>
      <c r="AG9" s="16"/>
      <c r="AH9" s="16"/>
      <c r="AI9" s="16"/>
      <c r="AJ9" s="6">
        <f t="shared" si="7"/>
        <v>22</v>
      </c>
      <c r="AK9" s="16"/>
      <c r="AL9" s="16"/>
      <c r="AM9" s="16"/>
      <c r="AN9" s="16"/>
      <c r="AO9" s="6">
        <f t="shared" si="8"/>
        <v>22</v>
      </c>
      <c r="AP9" s="16"/>
      <c r="AQ9" s="16"/>
      <c r="AR9" s="16"/>
      <c r="AS9" s="16"/>
      <c r="AT9" s="6">
        <f t="shared" si="9"/>
        <v>22</v>
      </c>
      <c r="AU9" s="16"/>
      <c r="AV9" s="16"/>
      <c r="AW9" s="16"/>
      <c r="AX9" s="16"/>
      <c r="AY9" s="6">
        <f t="shared" si="10"/>
        <v>22</v>
      </c>
      <c r="AZ9" s="16"/>
      <c r="BA9" s="16"/>
      <c r="BB9" s="16"/>
      <c r="BC9" s="16"/>
      <c r="BD9" s="6">
        <f t="shared" si="11"/>
        <v>22</v>
      </c>
      <c r="BE9" s="16"/>
      <c r="BF9" s="16"/>
      <c r="BG9" s="16"/>
      <c r="BH9" s="16"/>
      <c r="BI9" s="6">
        <f t="shared" si="12"/>
        <v>22</v>
      </c>
      <c r="BJ9" s="16"/>
      <c r="BK9" s="16"/>
      <c r="BL9" s="16"/>
      <c r="BM9" s="16"/>
      <c r="BN9" s="6">
        <f t="shared" si="13"/>
        <v>22</v>
      </c>
      <c r="BO9" s="16"/>
      <c r="BP9" s="16"/>
      <c r="BQ9" s="16"/>
      <c r="BR9" s="16"/>
      <c r="BS9" s="6">
        <f t="shared" si="0"/>
        <v>22</v>
      </c>
    </row>
    <row r="10" spans="1:71" s="39" customFormat="1" x14ac:dyDescent="0.25">
      <c r="A10" s="6"/>
      <c r="B10" s="6" t="s">
        <v>218</v>
      </c>
      <c r="C10" s="24">
        <v>23</v>
      </c>
      <c r="D10" s="24">
        <v>7909</v>
      </c>
      <c r="E10" s="24">
        <v>33</v>
      </c>
      <c r="F10" s="6">
        <f>IF(B10="MAL",E10,IF(E10&gt;=11,E10+variables!$B$1,11))</f>
        <v>34</v>
      </c>
      <c r="G10" s="76">
        <f t="shared" si="1"/>
        <v>0.44117647058823528</v>
      </c>
      <c r="H10" s="156">
        <v>15</v>
      </c>
      <c r="I10" s="159">
        <f t="shared" si="2"/>
        <v>15</v>
      </c>
      <c r="J10" s="164"/>
      <c r="K10" s="23">
        <v>2017</v>
      </c>
      <c r="L10" s="16">
        <v>2017</v>
      </c>
      <c r="M10" s="16"/>
      <c r="N10" s="16"/>
      <c r="O10" s="16"/>
      <c r="P10" s="149">
        <f t="shared" si="3"/>
        <v>15</v>
      </c>
      <c r="Q10" s="16"/>
      <c r="R10" s="16"/>
      <c r="S10" s="16"/>
      <c r="T10" s="16"/>
      <c r="U10" s="6">
        <f t="shared" si="4"/>
        <v>15</v>
      </c>
      <c r="V10" s="16"/>
      <c r="W10" s="16"/>
      <c r="X10" s="16"/>
      <c r="Y10" s="16"/>
      <c r="Z10" s="6">
        <f t="shared" si="5"/>
        <v>15</v>
      </c>
      <c r="AA10" s="16"/>
      <c r="AB10" s="16"/>
      <c r="AC10" s="16"/>
      <c r="AD10" s="16"/>
      <c r="AE10" s="6">
        <f t="shared" si="6"/>
        <v>15</v>
      </c>
      <c r="AF10" s="16"/>
      <c r="AG10" s="16"/>
      <c r="AH10" s="16"/>
      <c r="AI10" s="16"/>
      <c r="AJ10" s="6">
        <f t="shared" si="7"/>
        <v>15</v>
      </c>
      <c r="AK10" s="16"/>
      <c r="AL10" s="16"/>
      <c r="AM10" s="16"/>
      <c r="AN10" s="16"/>
      <c r="AO10" s="6">
        <f t="shared" si="8"/>
        <v>15</v>
      </c>
      <c r="AP10" s="16"/>
      <c r="AQ10" s="16"/>
      <c r="AR10" s="16"/>
      <c r="AS10" s="16"/>
      <c r="AT10" s="6">
        <f t="shared" si="9"/>
        <v>15</v>
      </c>
      <c r="AU10" s="16"/>
      <c r="AV10" s="16"/>
      <c r="AW10" s="16"/>
      <c r="AX10" s="16"/>
      <c r="AY10" s="6">
        <f t="shared" si="10"/>
        <v>15</v>
      </c>
      <c r="AZ10" s="16"/>
      <c r="BA10" s="16"/>
      <c r="BB10" s="16"/>
      <c r="BC10" s="16"/>
      <c r="BD10" s="6">
        <f t="shared" si="11"/>
        <v>15</v>
      </c>
      <c r="BE10" s="16"/>
      <c r="BF10" s="16"/>
      <c r="BG10" s="16"/>
      <c r="BH10" s="16"/>
      <c r="BI10" s="6">
        <f t="shared" si="12"/>
        <v>15</v>
      </c>
      <c r="BJ10" s="16"/>
      <c r="BK10" s="16"/>
      <c r="BL10" s="16"/>
      <c r="BM10" s="16"/>
      <c r="BN10" s="6">
        <f t="shared" si="13"/>
        <v>15</v>
      </c>
      <c r="BO10" s="16"/>
      <c r="BP10" s="16"/>
      <c r="BQ10" s="16"/>
      <c r="BR10" s="16"/>
      <c r="BS10" s="6">
        <f t="shared" si="0"/>
        <v>15</v>
      </c>
    </row>
    <row r="11" spans="1:71" s="39" customFormat="1" x14ac:dyDescent="0.25">
      <c r="A11" s="6"/>
      <c r="B11" s="114" t="s">
        <v>132</v>
      </c>
      <c r="C11" s="24">
        <v>25</v>
      </c>
      <c r="D11" s="24">
        <v>5625</v>
      </c>
      <c r="E11" s="24">
        <v>30</v>
      </c>
      <c r="F11" s="6">
        <f>IF(B11="MAL",E11,IF(E11&gt;=11,E11+variables!$B$1,11))</f>
        <v>31</v>
      </c>
      <c r="G11" s="76">
        <f t="shared" si="1"/>
        <v>0.16129032258064516</v>
      </c>
      <c r="H11" s="156">
        <v>3</v>
      </c>
      <c r="I11" s="159">
        <f t="shared" si="2"/>
        <v>3</v>
      </c>
      <c r="J11" s="164"/>
      <c r="K11" s="23">
        <v>2017</v>
      </c>
      <c r="L11" s="16">
        <v>2017</v>
      </c>
      <c r="M11" s="16"/>
      <c r="N11" s="16"/>
      <c r="O11" s="16"/>
      <c r="P11" s="149">
        <f t="shared" si="3"/>
        <v>3</v>
      </c>
      <c r="Q11" s="16"/>
      <c r="R11" s="16">
        <v>2</v>
      </c>
      <c r="S11" s="16"/>
      <c r="T11" s="16"/>
      <c r="U11" s="6">
        <f t="shared" si="4"/>
        <v>5</v>
      </c>
      <c r="V11" s="16"/>
      <c r="W11" s="16"/>
      <c r="X11" s="16"/>
      <c r="Y11" s="16"/>
      <c r="Z11" s="6">
        <f t="shared" si="5"/>
        <v>5</v>
      </c>
      <c r="AA11" s="16"/>
      <c r="AB11" s="16"/>
      <c r="AC11" s="16"/>
      <c r="AD11" s="16"/>
      <c r="AE11" s="6">
        <f t="shared" si="6"/>
        <v>5</v>
      </c>
      <c r="AF11" s="16"/>
      <c r="AG11" s="16"/>
      <c r="AH11" s="16"/>
      <c r="AI11" s="16"/>
      <c r="AJ11" s="6">
        <f t="shared" si="7"/>
        <v>5</v>
      </c>
      <c r="AK11" s="16"/>
      <c r="AL11" s="16"/>
      <c r="AM11" s="16"/>
      <c r="AN11" s="16"/>
      <c r="AO11" s="6">
        <f t="shared" si="8"/>
        <v>5</v>
      </c>
      <c r="AP11" s="16"/>
      <c r="AQ11" s="16"/>
      <c r="AR11" s="16"/>
      <c r="AS11" s="16"/>
      <c r="AT11" s="6">
        <f t="shared" si="9"/>
        <v>5</v>
      </c>
      <c r="AU11" s="16"/>
      <c r="AV11" s="16"/>
      <c r="AW11" s="16"/>
      <c r="AX11" s="16"/>
      <c r="AY11" s="6">
        <f t="shared" si="10"/>
        <v>5</v>
      </c>
      <c r="AZ11" s="16"/>
      <c r="BA11" s="16"/>
      <c r="BB11" s="16"/>
      <c r="BC11" s="16"/>
      <c r="BD11" s="6">
        <f t="shared" si="11"/>
        <v>5</v>
      </c>
      <c r="BE11" s="16"/>
      <c r="BF11" s="16"/>
      <c r="BG11" s="16"/>
      <c r="BH11" s="16"/>
      <c r="BI11" s="6">
        <f t="shared" si="12"/>
        <v>5</v>
      </c>
      <c r="BJ11" s="16"/>
      <c r="BK11" s="16"/>
      <c r="BL11" s="16"/>
      <c r="BM11" s="16"/>
      <c r="BN11" s="6">
        <f t="shared" si="13"/>
        <v>5</v>
      </c>
      <c r="BO11" s="16"/>
      <c r="BP11" s="16"/>
      <c r="BQ11" s="16"/>
      <c r="BR11" s="16"/>
      <c r="BS11" s="6">
        <f t="shared" si="0"/>
        <v>5</v>
      </c>
    </row>
    <row r="12" spans="1:71" s="39" customFormat="1" x14ac:dyDescent="0.25">
      <c r="A12" s="6"/>
      <c r="B12" s="6" t="s">
        <v>431</v>
      </c>
      <c r="C12" s="24">
        <v>32</v>
      </c>
      <c r="D12" s="24">
        <v>10094</v>
      </c>
      <c r="E12" s="24">
        <v>37</v>
      </c>
      <c r="F12" s="6">
        <f>IF(B12="MAL",E12,IF(E12&gt;=11,E12+variables!$B$1,11))</f>
        <v>38</v>
      </c>
      <c r="G12" s="76">
        <f t="shared" si="1"/>
        <v>0.5</v>
      </c>
      <c r="H12" s="156">
        <v>17</v>
      </c>
      <c r="I12" s="159">
        <f t="shared" si="2"/>
        <v>17</v>
      </c>
      <c r="J12" s="164"/>
      <c r="K12" s="23">
        <v>2017</v>
      </c>
      <c r="L12" s="16">
        <v>2017</v>
      </c>
      <c r="M12" s="16"/>
      <c r="N12" s="16"/>
      <c r="O12" s="16">
        <v>1</v>
      </c>
      <c r="P12" s="149">
        <f t="shared" si="3"/>
        <v>18</v>
      </c>
      <c r="Q12" s="16"/>
      <c r="R12" s="16">
        <v>1</v>
      </c>
      <c r="S12" s="16"/>
      <c r="T12" s="16"/>
      <c r="U12" s="6">
        <f t="shared" si="4"/>
        <v>19</v>
      </c>
      <c r="V12" s="16"/>
      <c r="W12" s="16"/>
      <c r="X12" s="16"/>
      <c r="Y12" s="16"/>
      <c r="Z12" s="6">
        <f t="shared" si="5"/>
        <v>19</v>
      </c>
      <c r="AA12" s="16"/>
      <c r="AB12" s="16"/>
      <c r="AC12" s="16"/>
      <c r="AD12" s="16"/>
      <c r="AE12" s="6">
        <f t="shared" si="6"/>
        <v>19</v>
      </c>
      <c r="AF12" s="16"/>
      <c r="AG12" s="16"/>
      <c r="AH12" s="16"/>
      <c r="AI12" s="16"/>
      <c r="AJ12" s="6">
        <f t="shared" si="7"/>
        <v>19</v>
      </c>
      <c r="AK12" s="16"/>
      <c r="AL12" s="16"/>
      <c r="AM12" s="16"/>
      <c r="AN12" s="16"/>
      <c r="AO12" s="6">
        <f t="shared" si="8"/>
        <v>19</v>
      </c>
      <c r="AP12" s="16"/>
      <c r="AQ12" s="16"/>
      <c r="AR12" s="16"/>
      <c r="AS12" s="16"/>
      <c r="AT12" s="6">
        <f t="shared" si="9"/>
        <v>19</v>
      </c>
      <c r="AU12" s="16"/>
      <c r="AV12" s="16"/>
      <c r="AW12" s="16"/>
      <c r="AX12" s="16"/>
      <c r="AY12" s="6">
        <f t="shared" si="10"/>
        <v>19</v>
      </c>
      <c r="AZ12" s="16"/>
      <c r="BA12" s="16"/>
      <c r="BB12" s="16"/>
      <c r="BC12" s="16"/>
      <c r="BD12" s="6">
        <f t="shared" si="11"/>
        <v>19</v>
      </c>
      <c r="BE12" s="16"/>
      <c r="BF12" s="16"/>
      <c r="BG12" s="16"/>
      <c r="BH12" s="16"/>
      <c r="BI12" s="6">
        <f t="shared" si="12"/>
        <v>19</v>
      </c>
      <c r="BJ12" s="16"/>
      <c r="BK12" s="16"/>
      <c r="BL12" s="16"/>
      <c r="BM12" s="16"/>
      <c r="BN12" s="6">
        <f t="shared" si="13"/>
        <v>19</v>
      </c>
      <c r="BO12" s="16"/>
      <c r="BP12" s="16"/>
      <c r="BQ12" s="16"/>
      <c r="BR12" s="16"/>
      <c r="BS12" s="6">
        <f t="shared" si="0"/>
        <v>19</v>
      </c>
    </row>
    <row r="13" spans="1:71" s="39" customFormat="1" x14ac:dyDescent="0.25">
      <c r="A13" s="6"/>
      <c r="B13" s="6" t="s">
        <v>72</v>
      </c>
      <c r="C13" s="24">
        <v>36</v>
      </c>
      <c r="D13" s="24">
        <v>8087</v>
      </c>
      <c r="E13" s="24">
        <v>36</v>
      </c>
      <c r="F13" s="6">
        <f>IF(B13="MAL",E13,IF(E13&gt;=11,E13+variables!$B$1,11))</f>
        <v>37</v>
      </c>
      <c r="G13" s="76">
        <f t="shared" si="1"/>
        <v>0.35135135135135137</v>
      </c>
      <c r="H13" s="156">
        <v>12</v>
      </c>
      <c r="I13" s="159">
        <f t="shared" si="2"/>
        <v>12</v>
      </c>
      <c r="J13" s="164"/>
      <c r="K13" s="23">
        <v>2017</v>
      </c>
      <c r="L13" s="16">
        <v>2017</v>
      </c>
      <c r="M13" s="16"/>
      <c r="N13" s="16"/>
      <c r="O13" s="16"/>
      <c r="P13" s="149">
        <f t="shared" si="3"/>
        <v>12</v>
      </c>
      <c r="Q13" s="16"/>
      <c r="R13" s="16"/>
      <c r="S13" s="16"/>
      <c r="T13" s="16">
        <v>1</v>
      </c>
      <c r="U13" s="6">
        <f t="shared" si="4"/>
        <v>13</v>
      </c>
      <c r="V13" s="16"/>
      <c r="W13" s="16"/>
      <c r="X13" s="16"/>
      <c r="Y13" s="16"/>
      <c r="Z13" s="6">
        <f t="shared" si="5"/>
        <v>13</v>
      </c>
      <c r="AA13" s="16"/>
      <c r="AB13" s="16"/>
      <c r="AC13" s="16"/>
      <c r="AD13" s="16"/>
      <c r="AE13" s="6">
        <f t="shared" si="6"/>
        <v>13</v>
      </c>
      <c r="AF13" s="16"/>
      <c r="AG13" s="16"/>
      <c r="AH13" s="16"/>
      <c r="AI13" s="16"/>
      <c r="AJ13" s="6">
        <f t="shared" si="7"/>
        <v>13</v>
      </c>
      <c r="AK13" s="16"/>
      <c r="AL13" s="16"/>
      <c r="AM13" s="16"/>
      <c r="AN13" s="16"/>
      <c r="AO13" s="6">
        <f t="shared" si="8"/>
        <v>13</v>
      </c>
      <c r="AP13" s="16"/>
      <c r="AQ13" s="16"/>
      <c r="AR13" s="16"/>
      <c r="AS13" s="16"/>
      <c r="AT13" s="6">
        <f t="shared" si="9"/>
        <v>13</v>
      </c>
      <c r="AU13" s="16"/>
      <c r="AV13" s="16"/>
      <c r="AW13" s="16"/>
      <c r="AX13" s="16"/>
      <c r="AY13" s="6">
        <f t="shared" si="10"/>
        <v>13</v>
      </c>
      <c r="AZ13" s="16"/>
      <c r="BA13" s="16"/>
      <c r="BB13" s="16"/>
      <c r="BC13" s="16"/>
      <c r="BD13" s="6">
        <f t="shared" si="11"/>
        <v>13</v>
      </c>
      <c r="BE13" s="16"/>
      <c r="BF13" s="16"/>
      <c r="BG13" s="16"/>
      <c r="BH13" s="16"/>
      <c r="BI13" s="6">
        <f t="shared" si="12"/>
        <v>13</v>
      </c>
      <c r="BJ13" s="16"/>
      <c r="BK13" s="16"/>
      <c r="BL13" s="16"/>
      <c r="BM13" s="16"/>
      <c r="BN13" s="6">
        <f t="shared" si="13"/>
        <v>13</v>
      </c>
      <c r="BO13" s="16"/>
      <c r="BP13" s="16"/>
      <c r="BQ13" s="16"/>
      <c r="BR13" s="16"/>
      <c r="BS13" s="6">
        <f t="shared" si="0"/>
        <v>13</v>
      </c>
    </row>
    <row r="14" spans="1:71" s="39" customFormat="1" x14ac:dyDescent="0.25">
      <c r="A14" s="6"/>
      <c r="B14" s="6" t="s">
        <v>343</v>
      </c>
      <c r="C14" s="24">
        <v>41</v>
      </c>
      <c r="D14" s="24">
        <v>7674</v>
      </c>
      <c r="E14" s="24">
        <v>22</v>
      </c>
      <c r="F14" s="6">
        <f>IF(B14="MAL",E14,IF(E14&gt;=11,E14+variables!$B$1,11))</f>
        <v>23</v>
      </c>
      <c r="G14" s="76">
        <f t="shared" si="1"/>
        <v>0.73913043478260865</v>
      </c>
      <c r="H14" s="156">
        <v>12</v>
      </c>
      <c r="I14" s="159">
        <f t="shared" si="2"/>
        <v>12</v>
      </c>
      <c r="J14" s="164"/>
      <c r="K14" s="23">
        <v>2017</v>
      </c>
      <c r="L14" s="16">
        <v>2017</v>
      </c>
      <c r="M14" s="16"/>
      <c r="N14" s="16"/>
      <c r="O14" s="16"/>
      <c r="P14" s="149">
        <f t="shared" si="3"/>
        <v>12</v>
      </c>
      <c r="Q14" s="16"/>
      <c r="R14" s="16"/>
      <c r="S14" s="16"/>
      <c r="T14" s="16"/>
      <c r="U14" s="6">
        <f t="shared" si="4"/>
        <v>12</v>
      </c>
      <c r="V14" s="16"/>
      <c r="W14" s="16">
        <v>5</v>
      </c>
      <c r="X14" s="16"/>
      <c r="Y14" s="16"/>
      <c r="Z14" s="6">
        <f t="shared" si="5"/>
        <v>17</v>
      </c>
      <c r="AA14" s="16"/>
      <c r="AB14" s="16"/>
      <c r="AC14" s="16"/>
      <c r="AD14" s="16"/>
      <c r="AE14" s="6">
        <f t="shared" si="6"/>
        <v>17</v>
      </c>
      <c r="AF14" s="16"/>
      <c r="AG14" s="16"/>
      <c r="AH14" s="16"/>
      <c r="AI14" s="16"/>
      <c r="AJ14" s="6">
        <f t="shared" si="7"/>
        <v>17</v>
      </c>
      <c r="AK14" s="16"/>
      <c r="AL14" s="16"/>
      <c r="AM14" s="16"/>
      <c r="AN14" s="16"/>
      <c r="AO14" s="6">
        <f t="shared" si="8"/>
        <v>17</v>
      </c>
      <c r="AP14" s="16"/>
      <c r="AQ14" s="16"/>
      <c r="AR14" s="16"/>
      <c r="AS14" s="16"/>
      <c r="AT14" s="6">
        <f t="shared" si="9"/>
        <v>17</v>
      </c>
      <c r="AU14" s="16"/>
      <c r="AV14" s="16"/>
      <c r="AW14" s="16"/>
      <c r="AX14" s="16"/>
      <c r="AY14" s="6">
        <f t="shared" si="10"/>
        <v>17</v>
      </c>
      <c r="AZ14" s="16"/>
      <c r="BA14" s="16"/>
      <c r="BB14" s="16"/>
      <c r="BC14" s="16"/>
      <c r="BD14" s="6">
        <f t="shared" si="11"/>
        <v>17</v>
      </c>
      <c r="BE14" s="16"/>
      <c r="BF14" s="16"/>
      <c r="BG14" s="16"/>
      <c r="BH14" s="16"/>
      <c r="BI14" s="6">
        <f t="shared" si="12"/>
        <v>17</v>
      </c>
      <c r="BJ14" s="16"/>
      <c r="BK14" s="16"/>
      <c r="BL14" s="16"/>
      <c r="BM14" s="16"/>
      <c r="BN14" s="6">
        <f t="shared" si="13"/>
        <v>17</v>
      </c>
      <c r="BO14" s="16"/>
      <c r="BP14" s="16"/>
      <c r="BQ14" s="16"/>
      <c r="BR14" s="16"/>
      <c r="BS14" s="6">
        <f t="shared" si="0"/>
        <v>17</v>
      </c>
    </row>
    <row r="15" spans="1:71" s="39" customFormat="1" x14ac:dyDescent="0.25">
      <c r="A15" s="6"/>
      <c r="B15" s="26" t="s">
        <v>346</v>
      </c>
      <c r="C15" s="24">
        <v>44</v>
      </c>
      <c r="D15" s="24">
        <v>10132</v>
      </c>
      <c r="E15" s="24">
        <v>20</v>
      </c>
      <c r="F15" s="6">
        <f>IF(B15="MAL",E15,IF(E15&gt;=11,E15+variables!$B$1,11))</f>
        <v>21</v>
      </c>
      <c r="G15" s="76">
        <f t="shared" si="1"/>
        <v>0.61904761904761907</v>
      </c>
      <c r="H15" s="156">
        <v>13</v>
      </c>
      <c r="I15" s="159">
        <f t="shared" si="2"/>
        <v>13</v>
      </c>
      <c r="J15" s="164"/>
      <c r="K15" s="23">
        <v>2017</v>
      </c>
      <c r="L15" s="16">
        <v>2017</v>
      </c>
      <c r="M15" s="16"/>
      <c r="N15" s="16"/>
      <c r="O15" s="16"/>
      <c r="P15" s="149">
        <f t="shared" si="3"/>
        <v>13</v>
      </c>
      <c r="Q15" s="16"/>
      <c r="R15" s="16"/>
      <c r="S15" s="16"/>
      <c r="T15" s="16"/>
      <c r="U15" s="6">
        <f t="shared" si="4"/>
        <v>13</v>
      </c>
      <c r="V15" s="16"/>
      <c r="W15" s="16"/>
      <c r="X15" s="16"/>
      <c r="Y15" s="16"/>
      <c r="Z15" s="6">
        <f t="shared" si="5"/>
        <v>13</v>
      </c>
      <c r="AA15" s="16"/>
      <c r="AB15" s="16"/>
      <c r="AC15" s="16"/>
      <c r="AD15" s="16"/>
      <c r="AE15" s="6">
        <f t="shared" si="6"/>
        <v>13</v>
      </c>
      <c r="AF15" s="16"/>
      <c r="AG15" s="16"/>
      <c r="AH15" s="16"/>
      <c r="AI15" s="16"/>
      <c r="AJ15" s="6">
        <f t="shared" si="7"/>
        <v>13</v>
      </c>
      <c r="AK15" s="16"/>
      <c r="AL15" s="16"/>
      <c r="AM15" s="16"/>
      <c r="AN15" s="16"/>
      <c r="AO15" s="6">
        <f t="shared" si="8"/>
        <v>13</v>
      </c>
      <c r="AP15" s="16"/>
      <c r="AQ15" s="16"/>
      <c r="AR15" s="16"/>
      <c r="AS15" s="16"/>
      <c r="AT15" s="6">
        <f t="shared" si="9"/>
        <v>13</v>
      </c>
      <c r="AU15" s="16"/>
      <c r="AV15" s="16"/>
      <c r="AW15" s="16"/>
      <c r="AX15" s="16"/>
      <c r="AY15" s="6">
        <f t="shared" si="10"/>
        <v>13</v>
      </c>
      <c r="AZ15" s="16"/>
      <c r="BA15" s="16"/>
      <c r="BB15" s="16"/>
      <c r="BC15" s="16"/>
      <c r="BD15" s="6">
        <f t="shared" si="11"/>
        <v>13</v>
      </c>
      <c r="BE15" s="16"/>
      <c r="BF15" s="16"/>
      <c r="BG15" s="16"/>
      <c r="BH15" s="16"/>
      <c r="BI15" s="6">
        <f t="shared" si="12"/>
        <v>13</v>
      </c>
      <c r="BJ15" s="16"/>
      <c r="BK15" s="16"/>
      <c r="BL15" s="16"/>
      <c r="BM15" s="16"/>
      <c r="BN15" s="6">
        <f t="shared" si="13"/>
        <v>13</v>
      </c>
      <c r="BO15" s="16"/>
      <c r="BP15" s="16"/>
      <c r="BQ15" s="16"/>
      <c r="BR15" s="16"/>
      <c r="BS15" s="6">
        <f t="shared" si="0"/>
        <v>13</v>
      </c>
    </row>
    <row r="16" spans="1:71" s="39" customFormat="1" x14ac:dyDescent="0.25">
      <c r="A16" s="6"/>
      <c r="B16" s="114" t="s">
        <v>404</v>
      </c>
      <c r="C16" s="25">
        <v>55</v>
      </c>
      <c r="D16" s="25">
        <v>7987</v>
      </c>
      <c r="E16" s="25">
        <v>13</v>
      </c>
      <c r="F16" s="6">
        <f>IF(B16="MAL",E16,IF(E16&gt;=11,E16+variables!$B$1,11))</f>
        <v>14</v>
      </c>
      <c r="G16" s="76">
        <f t="shared" si="1"/>
        <v>0.2857142857142857</v>
      </c>
      <c r="H16" s="156">
        <v>4</v>
      </c>
      <c r="I16" s="156">
        <f t="shared" si="2"/>
        <v>4</v>
      </c>
      <c r="J16" s="164"/>
      <c r="K16" s="23">
        <v>2017</v>
      </c>
      <c r="L16" s="97">
        <v>2017</v>
      </c>
      <c r="M16" s="16"/>
      <c r="N16" s="16"/>
      <c r="O16" s="16"/>
      <c r="P16" s="149">
        <f t="shared" si="3"/>
        <v>4</v>
      </c>
      <c r="Q16" s="49"/>
      <c r="R16" s="16"/>
      <c r="S16" s="16"/>
      <c r="T16" s="16"/>
      <c r="U16" s="6">
        <f t="shared" si="4"/>
        <v>4</v>
      </c>
      <c r="V16" s="16"/>
      <c r="W16" s="16"/>
      <c r="X16" s="16"/>
      <c r="Y16" s="16"/>
      <c r="Z16" s="6">
        <f t="shared" si="5"/>
        <v>4</v>
      </c>
      <c r="AA16" s="16"/>
      <c r="AB16" s="16"/>
      <c r="AC16" s="16"/>
      <c r="AD16" s="16"/>
      <c r="AE16" s="6">
        <f t="shared" si="6"/>
        <v>4</v>
      </c>
      <c r="AF16" s="16"/>
      <c r="AG16" s="16"/>
      <c r="AH16" s="16"/>
      <c r="AI16" s="16"/>
      <c r="AJ16" s="6">
        <f t="shared" si="7"/>
        <v>4</v>
      </c>
      <c r="AK16" s="16"/>
      <c r="AL16" s="16"/>
      <c r="AM16" s="16"/>
      <c r="AN16" s="16"/>
      <c r="AO16" s="6">
        <f t="shared" si="8"/>
        <v>4</v>
      </c>
      <c r="AP16" s="16"/>
      <c r="AQ16" s="16"/>
      <c r="AR16" s="16"/>
      <c r="AS16" s="16"/>
      <c r="AT16" s="6">
        <f t="shared" si="9"/>
        <v>4</v>
      </c>
      <c r="AU16" s="16"/>
      <c r="AV16" s="16"/>
      <c r="AW16" s="16"/>
      <c r="AX16" s="16"/>
      <c r="AY16" s="6">
        <f t="shared" si="10"/>
        <v>4</v>
      </c>
      <c r="AZ16" s="16"/>
      <c r="BA16" s="16"/>
      <c r="BB16" s="16"/>
      <c r="BC16" s="16"/>
      <c r="BD16" s="6">
        <f t="shared" si="11"/>
        <v>4</v>
      </c>
      <c r="BE16" s="16"/>
      <c r="BF16" s="16"/>
      <c r="BG16" s="16"/>
      <c r="BH16" s="16"/>
      <c r="BI16" s="6">
        <f t="shared" si="12"/>
        <v>4</v>
      </c>
      <c r="BJ16" s="16"/>
      <c r="BK16" s="16"/>
      <c r="BL16" s="16"/>
      <c r="BM16" s="16"/>
      <c r="BN16" s="6">
        <f t="shared" si="13"/>
        <v>4</v>
      </c>
      <c r="BO16" s="16"/>
      <c r="BP16" s="16"/>
      <c r="BQ16" s="16"/>
      <c r="BR16" s="16"/>
      <c r="BS16" s="6">
        <f t="shared" si="0"/>
        <v>4</v>
      </c>
    </row>
    <row r="17" spans="1:71" s="39" customFormat="1" x14ac:dyDescent="0.25">
      <c r="A17" s="6"/>
      <c r="B17" s="6" t="s">
        <v>158</v>
      </c>
      <c r="C17" s="24">
        <v>56</v>
      </c>
      <c r="D17" s="24">
        <v>5690</v>
      </c>
      <c r="E17" s="24">
        <v>17</v>
      </c>
      <c r="F17" s="6">
        <f>IF(B17="MAL",E17,IF(E17&gt;=11,E17+variables!$B$1,11))</f>
        <v>18</v>
      </c>
      <c r="G17" s="76">
        <f t="shared" si="1"/>
        <v>0.3888888888888889</v>
      </c>
      <c r="H17" s="156">
        <v>7</v>
      </c>
      <c r="I17" s="159">
        <f t="shared" si="2"/>
        <v>7</v>
      </c>
      <c r="J17" s="164"/>
      <c r="K17" s="23">
        <v>2017</v>
      </c>
      <c r="L17" s="16">
        <v>2017</v>
      </c>
      <c r="M17" s="16"/>
      <c r="N17" s="16"/>
      <c r="O17" s="16"/>
      <c r="P17" s="149">
        <f t="shared" si="3"/>
        <v>7</v>
      </c>
      <c r="Q17" s="16"/>
      <c r="R17" s="16"/>
      <c r="S17" s="16"/>
      <c r="T17" s="16"/>
      <c r="U17" s="6">
        <f t="shared" si="4"/>
        <v>7</v>
      </c>
      <c r="V17" s="16"/>
      <c r="W17" s="16"/>
      <c r="X17" s="16"/>
      <c r="Y17" s="16"/>
      <c r="Z17" s="6">
        <f t="shared" si="5"/>
        <v>7</v>
      </c>
      <c r="AA17" s="16"/>
      <c r="AB17" s="16"/>
      <c r="AC17" s="16"/>
      <c r="AD17" s="16"/>
      <c r="AE17" s="6">
        <f t="shared" si="6"/>
        <v>7</v>
      </c>
      <c r="AF17" s="16"/>
      <c r="AG17" s="16"/>
      <c r="AH17" s="16"/>
      <c r="AI17" s="16"/>
      <c r="AJ17" s="6">
        <f t="shared" si="7"/>
        <v>7</v>
      </c>
      <c r="AK17" s="16"/>
      <c r="AL17" s="16"/>
      <c r="AM17" s="16"/>
      <c r="AN17" s="16"/>
      <c r="AO17" s="6">
        <f t="shared" si="8"/>
        <v>7</v>
      </c>
      <c r="AP17" s="16"/>
      <c r="AQ17" s="16"/>
      <c r="AR17" s="16"/>
      <c r="AS17" s="16"/>
      <c r="AT17" s="6">
        <f t="shared" si="9"/>
        <v>7</v>
      </c>
      <c r="AU17" s="16"/>
      <c r="AV17" s="16"/>
      <c r="AW17" s="16"/>
      <c r="AX17" s="16"/>
      <c r="AY17" s="6">
        <f t="shared" si="10"/>
        <v>7</v>
      </c>
      <c r="AZ17" s="16"/>
      <c r="BA17" s="16"/>
      <c r="BB17" s="16"/>
      <c r="BC17" s="16"/>
      <c r="BD17" s="6">
        <f t="shared" si="11"/>
        <v>7</v>
      </c>
      <c r="BE17" s="16"/>
      <c r="BF17" s="16"/>
      <c r="BG17" s="16"/>
      <c r="BH17" s="16"/>
      <c r="BI17" s="6">
        <f t="shared" si="12"/>
        <v>7</v>
      </c>
      <c r="BJ17" s="16"/>
      <c r="BK17" s="16"/>
      <c r="BL17" s="16"/>
      <c r="BM17" s="16"/>
      <c r="BN17" s="6">
        <f t="shared" si="13"/>
        <v>7</v>
      </c>
      <c r="BO17" s="16"/>
      <c r="BP17" s="16"/>
      <c r="BQ17" s="16"/>
      <c r="BR17" s="16"/>
      <c r="BS17" s="6">
        <f t="shared" si="0"/>
        <v>7</v>
      </c>
    </row>
    <row r="18" spans="1:71" s="39" customFormat="1" x14ac:dyDescent="0.25">
      <c r="A18" s="6"/>
      <c r="B18" s="6" t="s">
        <v>100</v>
      </c>
      <c r="C18" s="24">
        <v>57</v>
      </c>
      <c r="D18" s="24">
        <v>10178</v>
      </c>
      <c r="E18" s="24">
        <v>19</v>
      </c>
      <c r="F18" s="6">
        <f>IF(B18="MAL",E18,IF(E18&gt;=11,E18+variables!$B$1,11))</f>
        <v>20</v>
      </c>
      <c r="G18" s="76">
        <f t="shared" si="1"/>
        <v>0.3</v>
      </c>
      <c r="H18" s="156">
        <v>6</v>
      </c>
      <c r="I18" s="159">
        <f t="shared" si="2"/>
        <v>6</v>
      </c>
      <c r="J18" s="164"/>
      <c r="K18" s="23">
        <v>2017</v>
      </c>
      <c r="L18" s="16">
        <v>2017</v>
      </c>
      <c r="M18" s="16"/>
      <c r="N18" s="16"/>
      <c r="O18" s="16"/>
      <c r="P18" s="149">
        <f t="shared" si="3"/>
        <v>6</v>
      </c>
      <c r="Q18" s="16"/>
      <c r="R18" s="16"/>
      <c r="S18" s="16"/>
      <c r="T18" s="16"/>
      <c r="U18" s="6">
        <f t="shared" si="4"/>
        <v>6</v>
      </c>
      <c r="V18" s="16"/>
      <c r="W18" s="16"/>
      <c r="X18" s="16"/>
      <c r="Y18" s="16"/>
      <c r="Z18" s="6">
        <f t="shared" si="5"/>
        <v>6</v>
      </c>
      <c r="AA18" s="16"/>
      <c r="AB18" s="16"/>
      <c r="AC18" s="16"/>
      <c r="AD18" s="16"/>
      <c r="AE18" s="6">
        <f t="shared" si="6"/>
        <v>6</v>
      </c>
      <c r="AF18" s="16"/>
      <c r="AG18" s="16"/>
      <c r="AH18" s="16"/>
      <c r="AI18" s="16"/>
      <c r="AJ18" s="6">
        <f t="shared" si="7"/>
        <v>6</v>
      </c>
      <c r="AK18" s="16"/>
      <c r="AL18" s="16"/>
      <c r="AM18" s="16"/>
      <c r="AN18" s="16"/>
      <c r="AO18" s="6">
        <f t="shared" si="8"/>
        <v>6</v>
      </c>
      <c r="AP18" s="16"/>
      <c r="AQ18" s="16"/>
      <c r="AR18" s="16"/>
      <c r="AS18" s="16"/>
      <c r="AT18" s="6">
        <f t="shared" si="9"/>
        <v>6</v>
      </c>
      <c r="AU18" s="16"/>
      <c r="AV18" s="16"/>
      <c r="AW18" s="16"/>
      <c r="AX18" s="16"/>
      <c r="AY18" s="6">
        <f t="shared" si="10"/>
        <v>6</v>
      </c>
      <c r="AZ18" s="16"/>
      <c r="BA18" s="16"/>
      <c r="BB18" s="16"/>
      <c r="BC18" s="16"/>
      <c r="BD18" s="6">
        <f t="shared" si="11"/>
        <v>6</v>
      </c>
      <c r="BE18" s="16"/>
      <c r="BF18" s="16"/>
      <c r="BG18" s="16"/>
      <c r="BH18" s="16"/>
      <c r="BI18" s="6">
        <f t="shared" si="12"/>
        <v>6</v>
      </c>
      <c r="BJ18" s="16"/>
      <c r="BK18" s="16"/>
      <c r="BL18" s="16"/>
      <c r="BM18" s="16"/>
      <c r="BN18" s="6">
        <f t="shared" si="13"/>
        <v>6</v>
      </c>
      <c r="BO18" s="16"/>
      <c r="BP18" s="16"/>
      <c r="BQ18" s="16"/>
      <c r="BR18" s="16"/>
      <c r="BS18" s="6">
        <f t="shared" si="0"/>
        <v>6</v>
      </c>
    </row>
    <row r="19" spans="1:71" s="39" customFormat="1" x14ac:dyDescent="0.25">
      <c r="A19" s="6"/>
      <c r="B19" s="6" t="s">
        <v>16</v>
      </c>
      <c r="C19" s="24">
        <v>59</v>
      </c>
      <c r="D19" s="24">
        <v>4833</v>
      </c>
      <c r="E19" s="24">
        <v>34</v>
      </c>
      <c r="F19" s="6">
        <f>IF(B19="MAL",E19,IF(E19&gt;=11,E19+variables!$B$1,11))</f>
        <v>35</v>
      </c>
      <c r="G19" s="76">
        <f t="shared" si="1"/>
        <v>0.62857142857142856</v>
      </c>
      <c r="H19" s="156">
        <v>22</v>
      </c>
      <c r="I19" s="159">
        <f t="shared" si="2"/>
        <v>22</v>
      </c>
      <c r="J19" s="164"/>
      <c r="K19" s="23">
        <v>2017</v>
      </c>
      <c r="L19" s="16">
        <v>2017</v>
      </c>
      <c r="M19" s="16"/>
      <c r="N19" s="16"/>
      <c r="O19" s="16"/>
      <c r="P19" s="149">
        <f t="shared" si="3"/>
        <v>22</v>
      </c>
      <c r="Q19" s="16"/>
      <c r="R19" s="16"/>
      <c r="S19" s="16"/>
      <c r="T19" s="16"/>
      <c r="U19" s="6">
        <f t="shared" ref="U19:U28" si="14">SUM(P19:T19)</f>
        <v>22</v>
      </c>
      <c r="V19" s="16"/>
      <c r="W19" s="16"/>
      <c r="X19" s="16"/>
      <c r="Y19" s="16"/>
      <c r="Z19" s="6">
        <f t="shared" ref="Z19:Z28" si="15">SUM(U19:Y19)</f>
        <v>22</v>
      </c>
      <c r="AA19" s="16"/>
      <c r="AB19" s="16"/>
      <c r="AC19" s="16"/>
      <c r="AD19" s="16"/>
      <c r="AE19" s="6">
        <f t="shared" ref="AE19:AE28" si="16">SUM(Z19:AD19)</f>
        <v>22</v>
      </c>
      <c r="AF19" s="16"/>
      <c r="AG19" s="16"/>
      <c r="AH19" s="16"/>
      <c r="AI19" s="16"/>
      <c r="AJ19" s="6">
        <f t="shared" ref="AJ19:AJ28" si="17">SUM(AE19:AI19)</f>
        <v>22</v>
      </c>
      <c r="AK19" s="16"/>
      <c r="AL19" s="16"/>
      <c r="AM19" s="16"/>
      <c r="AN19" s="16"/>
      <c r="AO19" s="6">
        <f t="shared" ref="AO19:AO28" si="18">SUM(AJ19:AN19)</f>
        <v>22</v>
      </c>
      <c r="AP19" s="16"/>
      <c r="AQ19" s="16"/>
      <c r="AR19" s="16"/>
      <c r="AS19" s="16"/>
      <c r="AT19" s="6">
        <f t="shared" ref="AT19:AT28" si="19">SUM(AO19:AS19)</f>
        <v>22</v>
      </c>
      <c r="AU19" s="16"/>
      <c r="AV19" s="16"/>
      <c r="AW19" s="16"/>
      <c r="AX19" s="16"/>
      <c r="AY19" s="6">
        <f t="shared" ref="AY19:AY28" si="20">SUM(AT19:AX19)</f>
        <v>22</v>
      </c>
      <c r="AZ19" s="16"/>
      <c r="BA19" s="16"/>
      <c r="BB19" s="16"/>
      <c r="BC19" s="16"/>
      <c r="BD19" s="6">
        <f t="shared" ref="BD19:BD28" si="21">SUM(AY19:BC19)</f>
        <v>22</v>
      </c>
      <c r="BE19" s="16"/>
      <c r="BF19" s="16"/>
      <c r="BG19" s="16"/>
      <c r="BH19" s="16"/>
      <c r="BI19" s="6">
        <f t="shared" ref="BI19:BI28" si="22">SUM(BD19:BH19)</f>
        <v>22</v>
      </c>
      <c r="BJ19" s="16"/>
      <c r="BK19" s="16"/>
      <c r="BL19" s="16"/>
      <c r="BM19" s="16"/>
      <c r="BN19" s="6">
        <f t="shared" ref="BN19:BN28" si="23">SUM(BI19:BM19)</f>
        <v>22</v>
      </c>
      <c r="BO19" s="16"/>
      <c r="BP19" s="16"/>
      <c r="BQ19" s="16"/>
      <c r="BR19" s="16"/>
      <c r="BS19" s="6">
        <f t="shared" si="0"/>
        <v>22</v>
      </c>
    </row>
    <row r="20" spans="1:71" s="39" customFormat="1" x14ac:dyDescent="0.25">
      <c r="A20" s="6"/>
      <c r="B20" s="6" t="s">
        <v>14</v>
      </c>
      <c r="C20" s="24">
        <v>60</v>
      </c>
      <c r="D20" s="24">
        <v>10085</v>
      </c>
      <c r="E20" s="25">
        <v>31</v>
      </c>
      <c r="F20" s="6">
        <f>IF(B20="MAL",E20,IF(E20&gt;=11,E20+variables!$B$1,11))</f>
        <v>32</v>
      </c>
      <c r="G20" s="76">
        <f t="shared" si="1"/>
        <v>0.75</v>
      </c>
      <c r="H20" s="156">
        <v>24</v>
      </c>
      <c r="I20" s="159">
        <f t="shared" si="2"/>
        <v>24</v>
      </c>
      <c r="J20" s="164"/>
      <c r="K20" s="23">
        <v>2017</v>
      </c>
      <c r="L20" s="16">
        <v>2017</v>
      </c>
      <c r="M20" s="16"/>
      <c r="N20" s="16"/>
      <c r="O20" s="16"/>
      <c r="P20" s="149">
        <f t="shared" si="3"/>
        <v>24</v>
      </c>
      <c r="Q20" s="16"/>
      <c r="R20" s="16"/>
      <c r="S20" s="16"/>
      <c r="T20" s="16"/>
      <c r="U20" s="6">
        <f t="shared" si="14"/>
        <v>24</v>
      </c>
      <c r="V20" s="16"/>
      <c r="W20" s="16"/>
      <c r="X20" s="16"/>
      <c r="Y20" s="16"/>
      <c r="Z20" s="6">
        <f t="shared" si="15"/>
        <v>24</v>
      </c>
      <c r="AA20" s="16"/>
      <c r="AB20" s="16"/>
      <c r="AC20" s="16"/>
      <c r="AD20" s="16"/>
      <c r="AE20" s="6">
        <f t="shared" si="16"/>
        <v>24</v>
      </c>
      <c r="AF20" s="16"/>
      <c r="AG20" s="16"/>
      <c r="AH20" s="16"/>
      <c r="AI20" s="16"/>
      <c r="AJ20" s="6">
        <f t="shared" si="17"/>
        <v>24</v>
      </c>
      <c r="AK20" s="16"/>
      <c r="AL20" s="16"/>
      <c r="AM20" s="16"/>
      <c r="AN20" s="16"/>
      <c r="AO20" s="6">
        <f t="shared" si="18"/>
        <v>24</v>
      </c>
      <c r="AP20" s="16"/>
      <c r="AQ20" s="16"/>
      <c r="AR20" s="16"/>
      <c r="AS20" s="16"/>
      <c r="AT20" s="6">
        <f t="shared" si="19"/>
        <v>24</v>
      </c>
      <c r="AU20" s="16"/>
      <c r="AV20" s="16"/>
      <c r="AW20" s="16"/>
      <c r="AX20" s="16"/>
      <c r="AY20" s="6">
        <f t="shared" si="20"/>
        <v>24</v>
      </c>
      <c r="AZ20" s="16"/>
      <c r="BA20" s="16"/>
      <c r="BB20" s="16"/>
      <c r="BC20" s="16"/>
      <c r="BD20" s="6">
        <f t="shared" si="21"/>
        <v>24</v>
      </c>
      <c r="BE20" s="16"/>
      <c r="BF20" s="16"/>
      <c r="BG20" s="16"/>
      <c r="BH20" s="16"/>
      <c r="BI20" s="6">
        <f t="shared" si="22"/>
        <v>24</v>
      </c>
      <c r="BJ20" s="16"/>
      <c r="BK20" s="16"/>
      <c r="BL20" s="16"/>
      <c r="BM20" s="16"/>
      <c r="BN20" s="6">
        <f t="shared" si="23"/>
        <v>24</v>
      </c>
      <c r="BO20" s="16"/>
      <c r="BP20" s="16"/>
      <c r="BQ20" s="16"/>
      <c r="BR20" s="16"/>
      <c r="BS20" s="6">
        <f t="shared" si="0"/>
        <v>24</v>
      </c>
    </row>
    <row r="21" spans="1:71" s="39" customFormat="1" x14ac:dyDescent="0.25">
      <c r="A21" s="6"/>
      <c r="B21" s="6" t="s">
        <v>54</v>
      </c>
      <c r="C21" s="24">
        <v>66</v>
      </c>
      <c r="D21" s="24">
        <v>706</v>
      </c>
      <c r="E21" s="24">
        <v>23</v>
      </c>
      <c r="F21" s="6">
        <f>IF(B21="MAL",E21,IF(E21&gt;=11,E21+variables!$B$1,11))</f>
        <v>24</v>
      </c>
      <c r="G21" s="76">
        <f t="shared" si="1"/>
        <v>0.45833333333333331</v>
      </c>
      <c r="H21" s="156">
        <v>11</v>
      </c>
      <c r="I21" s="159">
        <f t="shared" si="2"/>
        <v>11</v>
      </c>
      <c r="J21" s="164"/>
      <c r="K21" s="23">
        <v>2017</v>
      </c>
      <c r="L21" s="16">
        <v>2017</v>
      </c>
      <c r="M21" s="16"/>
      <c r="N21" s="16"/>
      <c r="O21" s="16"/>
      <c r="P21" s="149">
        <f t="shared" si="3"/>
        <v>11</v>
      </c>
      <c r="Q21" s="16"/>
      <c r="R21" s="16"/>
      <c r="S21" s="16"/>
      <c r="T21" s="16"/>
      <c r="U21" s="6">
        <f t="shared" si="14"/>
        <v>11</v>
      </c>
      <c r="V21" s="16"/>
      <c r="W21" s="16"/>
      <c r="X21" s="16"/>
      <c r="Y21" s="16"/>
      <c r="Z21" s="6">
        <f t="shared" si="15"/>
        <v>11</v>
      </c>
      <c r="AA21" s="16"/>
      <c r="AB21" s="16"/>
      <c r="AC21" s="16"/>
      <c r="AD21" s="16"/>
      <c r="AE21" s="6">
        <f t="shared" si="16"/>
        <v>11</v>
      </c>
      <c r="AF21" s="16"/>
      <c r="AG21" s="16"/>
      <c r="AH21" s="16"/>
      <c r="AI21" s="16"/>
      <c r="AJ21" s="6">
        <f t="shared" si="17"/>
        <v>11</v>
      </c>
      <c r="AK21" s="16"/>
      <c r="AL21" s="16"/>
      <c r="AM21" s="16"/>
      <c r="AN21" s="16"/>
      <c r="AO21" s="6">
        <f t="shared" si="18"/>
        <v>11</v>
      </c>
      <c r="AP21" s="16"/>
      <c r="AQ21" s="16"/>
      <c r="AR21" s="16"/>
      <c r="AS21" s="16"/>
      <c r="AT21" s="6">
        <f t="shared" si="19"/>
        <v>11</v>
      </c>
      <c r="AU21" s="16"/>
      <c r="AV21" s="16"/>
      <c r="AW21" s="16"/>
      <c r="AX21" s="16"/>
      <c r="AY21" s="6">
        <f t="shared" si="20"/>
        <v>11</v>
      </c>
      <c r="AZ21" s="16"/>
      <c r="BA21" s="16"/>
      <c r="BB21" s="16"/>
      <c r="BC21" s="16"/>
      <c r="BD21" s="6">
        <f t="shared" si="21"/>
        <v>11</v>
      </c>
      <c r="BE21" s="16"/>
      <c r="BF21" s="16"/>
      <c r="BG21" s="16"/>
      <c r="BH21" s="16"/>
      <c r="BI21" s="6">
        <f t="shared" si="22"/>
        <v>11</v>
      </c>
      <c r="BJ21" s="16"/>
      <c r="BK21" s="16"/>
      <c r="BL21" s="16"/>
      <c r="BM21" s="16"/>
      <c r="BN21" s="6">
        <f t="shared" si="23"/>
        <v>11</v>
      </c>
      <c r="BO21" s="16"/>
      <c r="BP21" s="16"/>
      <c r="BQ21" s="16"/>
      <c r="BR21" s="16"/>
      <c r="BS21" s="6">
        <f t="shared" si="0"/>
        <v>11</v>
      </c>
    </row>
    <row r="22" spans="1:71" s="39" customFormat="1" x14ac:dyDescent="0.25">
      <c r="A22" s="6"/>
      <c r="B22" s="6" t="s">
        <v>165</v>
      </c>
      <c r="C22" s="24">
        <v>69</v>
      </c>
      <c r="D22" s="24">
        <v>7115</v>
      </c>
      <c r="E22" s="24">
        <v>20</v>
      </c>
      <c r="F22" s="6">
        <f>IF(B22="MAL",E22,IF(E22&gt;=11,E22+variables!$B$1,11))</f>
        <v>21</v>
      </c>
      <c r="G22" s="76">
        <f t="shared" si="1"/>
        <v>0.52380952380952384</v>
      </c>
      <c r="H22" s="156">
        <v>10</v>
      </c>
      <c r="I22" s="159">
        <f t="shared" si="2"/>
        <v>10</v>
      </c>
      <c r="J22" s="164"/>
      <c r="K22" s="23">
        <v>2017</v>
      </c>
      <c r="L22" s="16">
        <v>2017</v>
      </c>
      <c r="M22" s="16"/>
      <c r="N22" s="16"/>
      <c r="O22" s="16"/>
      <c r="P22" s="149">
        <f t="shared" si="3"/>
        <v>10</v>
      </c>
      <c r="Q22" s="16"/>
      <c r="R22" s="16"/>
      <c r="S22" s="16">
        <v>1</v>
      </c>
      <c r="T22" s="16"/>
      <c r="U22" s="6">
        <f t="shared" si="14"/>
        <v>11</v>
      </c>
      <c r="V22" s="16"/>
      <c r="W22" s="16"/>
      <c r="X22" s="16"/>
      <c r="Y22" s="16"/>
      <c r="Z22" s="6">
        <f t="shared" si="15"/>
        <v>11</v>
      </c>
      <c r="AA22" s="16"/>
      <c r="AB22" s="16"/>
      <c r="AC22" s="16"/>
      <c r="AD22" s="16"/>
      <c r="AE22" s="6">
        <f t="shared" si="16"/>
        <v>11</v>
      </c>
      <c r="AF22" s="16"/>
      <c r="AG22" s="16"/>
      <c r="AH22" s="16"/>
      <c r="AI22" s="16"/>
      <c r="AJ22" s="6">
        <f t="shared" si="17"/>
        <v>11</v>
      </c>
      <c r="AK22" s="16"/>
      <c r="AL22" s="16"/>
      <c r="AM22" s="16"/>
      <c r="AN22" s="16"/>
      <c r="AO22" s="6">
        <f t="shared" si="18"/>
        <v>11</v>
      </c>
      <c r="AP22" s="16"/>
      <c r="AQ22" s="16"/>
      <c r="AR22" s="16"/>
      <c r="AS22" s="16"/>
      <c r="AT22" s="6">
        <f t="shared" si="19"/>
        <v>11</v>
      </c>
      <c r="AU22" s="16"/>
      <c r="AV22" s="16"/>
      <c r="AW22" s="16"/>
      <c r="AX22" s="16"/>
      <c r="AY22" s="6">
        <f t="shared" si="20"/>
        <v>11</v>
      </c>
      <c r="AZ22" s="16"/>
      <c r="BA22" s="16"/>
      <c r="BB22" s="16"/>
      <c r="BC22" s="16"/>
      <c r="BD22" s="6">
        <f t="shared" si="21"/>
        <v>11</v>
      </c>
      <c r="BE22" s="16"/>
      <c r="BF22" s="16"/>
      <c r="BG22" s="16"/>
      <c r="BH22" s="16"/>
      <c r="BI22" s="6">
        <f t="shared" si="22"/>
        <v>11</v>
      </c>
      <c r="BJ22" s="16"/>
      <c r="BK22" s="16"/>
      <c r="BL22" s="16"/>
      <c r="BM22" s="16"/>
      <c r="BN22" s="6">
        <f t="shared" si="23"/>
        <v>11</v>
      </c>
      <c r="BO22" s="16"/>
      <c r="BP22" s="16"/>
      <c r="BQ22" s="16"/>
      <c r="BR22" s="16"/>
      <c r="BS22" s="6">
        <f t="shared" si="0"/>
        <v>11</v>
      </c>
    </row>
    <row r="23" spans="1:71" s="39" customFormat="1" x14ac:dyDescent="0.25">
      <c r="A23" s="6"/>
      <c r="B23" s="6" t="s">
        <v>238</v>
      </c>
      <c r="C23" s="24">
        <v>75</v>
      </c>
      <c r="D23" s="24">
        <v>3282</v>
      </c>
      <c r="E23" s="24">
        <v>25</v>
      </c>
      <c r="F23" s="6">
        <f>IF(B23="MAL",E23,IF(E23&gt;=11,E23+variables!$B$1,11))</f>
        <v>26</v>
      </c>
      <c r="G23" s="76">
        <f t="shared" si="1"/>
        <v>0.53846153846153844</v>
      </c>
      <c r="H23" s="156">
        <v>13</v>
      </c>
      <c r="I23" s="159">
        <f t="shared" si="2"/>
        <v>13</v>
      </c>
      <c r="J23" s="164"/>
      <c r="K23" s="23">
        <v>2017</v>
      </c>
      <c r="L23" s="16">
        <v>2017</v>
      </c>
      <c r="M23" s="16"/>
      <c r="N23" s="16"/>
      <c r="O23" s="16">
        <v>1</v>
      </c>
      <c r="P23" s="149">
        <f t="shared" si="3"/>
        <v>14</v>
      </c>
      <c r="Q23" s="16"/>
      <c r="R23" s="16"/>
      <c r="S23" s="16"/>
      <c r="T23" s="16"/>
      <c r="U23" s="6">
        <f t="shared" si="14"/>
        <v>14</v>
      </c>
      <c r="V23" s="16"/>
      <c r="W23" s="16"/>
      <c r="X23" s="16"/>
      <c r="Y23" s="16"/>
      <c r="Z23" s="6">
        <f t="shared" si="15"/>
        <v>14</v>
      </c>
      <c r="AA23" s="16"/>
      <c r="AB23" s="16"/>
      <c r="AC23" s="16"/>
      <c r="AD23" s="16"/>
      <c r="AE23" s="6">
        <f t="shared" si="16"/>
        <v>14</v>
      </c>
      <c r="AF23" s="16"/>
      <c r="AG23" s="16"/>
      <c r="AH23" s="16"/>
      <c r="AI23" s="16"/>
      <c r="AJ23" s="6">
        <f t="shared" si="17"/>
        <v>14</v>
      </c>
      <c r="AK23" s="16"/>
      <c r="AL23" s="16"/>
      <c r="AM23" s="16"/>
      <c r="AN23" s="16"/>
      <c r="AO23" s="6">
        <f t="shared" si="18"/>
        <v>14</v>
      </c>
      <c r="AP23" s="16"/>
      <c r="AQ23" s="16"/>
      <c r="AR23" s="16"/>
      <c r="AS23" s="16"/>
      <c r="AT23" s="6">
        <f t="shared" si="19"/>
        <v>14</v>
      </c>
      <c r="AU23" s="16"/>
      <c r="AV23" s="16"/>
      <c r="AW23" s="16"/>
      <c r="AX23" s="16"/>
      <c r="AY23" s="6">
        <f t="shared" si="20"/>
        <v>14</v>
      </c>
      <c r="AZ23" s="16"/>
      <c r="BA23" s="16"/>
      <c r="BB23" s="16"/>
      <c r="BC23" s="16"/>
      <c r="BD23" s="6">
        <f t="shared" si="21"/>
        <v>14</v>
      </c>
      <c r="BE23" s="16"/>
      <c r="BF23" s="16"/>
      <c r="BG23" s="16"/>
      <c r="BH23" s="16"/>
      <c r="BI23" s="6">
        <f t="shared" si="22"/>
        <v>14</v>
      </c>
      <c r="BJ23" s="16"/>
      <c r="BK23" s="16"/>
      <c r="BL23" s="16"/>
      <c r="BM23" s="16"/>
      <c r="BN23" s="6">
        <f t="shared" si="23"/>
        <v>14</v>
      </c>
      <c r="BO23" s="16"/>
      <c r="BP23" s="16"/>
      <c r="BQ23" s="16"/>
      <c r="BR23" s="16"/>
      <c r="BS23" s="6">
        <f t="shared" si="0"/>
        <v>14</v>
      </c>
    </row>
    <row r="24" spans="1:71" s="39" customFormat="1" x14ac:dyDescent="0.25">
      <c r="A24" s="6"/>
      <c r="B24" s="6" t="s">
        <v>164</v>
      </c>
      <c r="C24" s="24">
        <v>76</v>
      </c>
      <c r="D24" s="24">
        <v>4252</v>
      </c>
      <c r="E24" s="24">
        <v>63</v>
      </c>
      <c r="F24" s="6">
        <f>IF(B24="MAL",E24,IF(E24&gt;=11,E24+variables!$B$1,11))</f>
        <v>64</v>
      </c>
      <c r="G24" s="76">
        <f t="shared" si="1"/>
        <v>0.234375</v>
      </c>
      <c r="H24" s="156">
        <v>15</v>
      </c>
      <c r="I24" s="159">
        <f t="shared" si="2"/>
        <v>15</v>
      </c>
      <c r="J24" s="164"/>
      <c r="K24" s="23">
        <v>2017</v>
      </c>
      <c r="L24" s="16">
        <v>2017</v>
      </c>
      <c r="M24" s="16"/>
      <c r="N24" s="16"/>
      <c r="O24" s="16"/>
      <c r="P24" s="149">
        <f t="shared" si="3"/>
        <v>15</v>
      </c>
      <c r="Q24" s="16"/>
      <c r="R24" s="16"/>
      <c r="S24" s="16"/>
      <c r="T24" s="16"/>
      <c r="U24" s="6">
        <f t="shared" si="14"/>
        <v>15</v>
      </c>
      <c r="V24" s="16"/>
      <c r="W24" s="16"/>
      <c r="X24" s="16"/>
      <c r="Y24" s="16"/>
      <c r="Z24" s="6">
        <f t="shared" si="15"/>
        <v>15</v>
      </c>
      <c r="AA24" s="16"/>
      <c r="AB24" s="16"/>
      <c r="AC24" s="16"/>
      <c r="AD24" s="16"/>
      <c r="AE24" s="6">
        <f t="shared" si="16"/>
        <v>15</v>
      </c>
      <c r="AF24" s="16"/>
      <c r="AG24" s="16"/>
      <c r="AH24" s="16"/>
      <c r="AI24" s="16"/>
      <c r="AJ24" s="6">
        <f t="shared" si="17"/>
        <v>15</v>
      </c>
      <c r="AK24" s="16"/>
      <c r="AL24" s="16"/>
      <c r="AM24" s="16"/>
      <c r="AN24" s="16"/>
      <c r="AO24" s="6">
        <f t="shared" si="18"/>
        <v>15</v>
      </c>
      <c r="AP24" s="16"/>
      <c r="AQ24" s="16"/>
      <c r="AR24" s="16"/>
      <c r="AS24" s="16"/>
      <c r="AT24" s="6">
        <f t="shared" si="19"/>
        <v>15</v>
      </c>
      <c r="AU24" s="16"/>
      <c r="AV24" s="16"/>
      <c r="AW24" s="16"/>
      <c r="AX24" s="16"/>
      <c r="AY24" s="6">
        <f t="shared" si="20"/>
        <v>15</v>
      </c>
      <c r="AZ24" s="16"/>
      <c r="BA24" s="16"/>
      <c r="BB24" s="16"/>
      <c r="BC24" s="16"/>
      <c r="BD24" s="6">
        <f t="shared" si="21"/>
        <v>15</v>
      </c>
      <c r="BE24" s="16"/>
      <c r="BF24" s="16"/>
      <c r="BG24" s="16"/>
      <c r="BH24" s="16"/>
      <c r="BI24" s="6">
        <f t="shared" si="22"/>
        <v>15</v>
      </c>
      <c r="BJ24" s="16"/>
      <c r="BK24" s="16"/>
      <c r="BL24" s="16"/>
      <c r="BM24" s="16"/>
      <c r="BN24" s="6">
        <f t="shared" si="23"/>
        <v>15</v>
      </c>
      <c r="BO24" s="16"/>
      <c r="BP24" s="16"/>
      <c r="BQ24" s="16"/>
      <c r="BR24" s="16"/>
      <c r="BS24" s="6">
        <f t="shared" si="0"/>
        <v>15</v>
      </c>
    </row>
    <row r="25" spans="1:71" s="39" customFormat="1" x14ac:dyDescent="0.25">
      <c r="A25" s="6"/>
      <c r="B25" s="6" t="s">
        <v>4</v>
      </c>
      <c r="C25" s="24">
        <v>77</v>
      </c>
      <c r="D25" s="24">
        <v>10068</v>
      </c>
      <c r="E25" s="24">
        <v>25</v>
      </c>
      <c r="F25" s="6">
        <f>IF(B25="MAL",E25,IF(E25&gt;=11,E25+variables!$B$1,11))</f>
        <v>26</v>
      </c>
      <c r="G25" s="76">
        <f t="shared" si="1"/>
        <v>0.84615384615384615</v>
      </c>
      <c r="H25" s="156">
        <v>22</v>
      </c>
      <c r="I25" s="159">
        <f t="shared" si="2"/>
        <v>22</v>
      </c>
      <c r="J25" s="164"/>
      <c r="K25" s="23">
        <v>2017</v>
      </c>
      <c r="L25" s="16">
        <v>2017</v>
      </c>
      <c r="M25" s="16"/>
      <c r="N25" s="16"/>
      <c r="O25" s="16"/>
      <c r="P25" s="149">
        <f t="shared" si="3"/>
        <v>22</v>
      </c>
      <c r="Q25" s="16"/>
      <c r="R25" s="16"/>
      <c r="S25" s="16"/>
      <c r="T25" s="16"/>
      <c r="U25" s="6">
        <f t="shared" si="14"/>
        <v>22</v>
      </c>
      <c r="V25" s="16"/>
      <c r="W25" s="16"/>
      <c r="X25" s="16"/>
      <c r="Y25" s="16"/>
      <c r="Z25" s="6">
        <f t="shared" si="15"/>
        <v>22</v>
      </c>
      <c r="AA25" s="16"/>
      <c r="AB25" s="16"/>
      <c r="AC25" s="16"/>
      <c r="AD25" s="16"/>
      <c r="AE25" s="6">
        <f t="shared" si="16"/>
        <v>22</v>
      </c>
      <c r="AF25" s="16"/>
      <c r="AG25" s="16"/>
      <c r="AH25" s="16"/>
      <c r="AI25" s="16"/>
      <c r="AJ25" s="6">
        <f t="shared" si="17"/>
        <v>22</v>
      </c>
      <c r="AK25" s="16"/>
      <c r="AL25" s="16"/>
      <c r="AM25" s="16"/>
      <c r="AN25" s="16"/>
      <c r="AO25" s="6">
        <f t="shared" si="18"/>
        <v>22</v>
      </c>
      <c r="AP25" s="16"/>
      <c r="AQ25" s="16"/>
      <c r="AR25" s="16"/>
      <c r="AS25" s="16"/>
      <c r="AT25" s="6">
        <f t="shared" si="19"/>
        <v>22</v>
      </c>
      <c r="AU25" s="16"/>
      <c r="AV25" s="16"/>
      <c r="AW25" s="16"/>
      <c r="AX25" s="16"/>
      <c r="AY25" s="6">
        <f t="shared" si="20"/>
        <v>22</v>
      </c>
      <c r="AZ25" s="16"/>
      <c r="BA25" s="16"/>
      <c r="BB25" s="16"/>
      <c r="BC25" s="16"/>
      <c r="BD25" s="6">
        <f t="shared" si="21"/>
        <v>22</v>
      </c>
      <c r="BE25" s="16"/>
      <c r="BF25" s="16"/>
      <c r="BG25" s="16"/>
      <c r="BH25" s="16"/>
      <c r="BI25" s="6">
        <f t="shared" si="22"/>
        <v>22</v>
      </c>
      <c r="BJ25" s="16"/>
      <c r="BK25" s="16"/>
      <c r="BL25" s="16"/>
      <c r="BM25" s="16"/>
      <c r="BN25" s="6">
        <f t="shared" si="23"/>
        <v>22</v>
      </c>
      <c r="BO25" s="16"/>
      <c r="BP25" s="16"/>
      <c r="BQ25" s="16"/>
      <c r="BR25" s="16"/>
      <c r="BS25" s="6">
        <f t="shared" si="0"/>
        <v>22</v>
      </c>
    </row>
    <row r="26" spans="1:71" s="39" customFormat="1" x14ac:dyDescent="0.25">
      <c r="A26" s="6"/>
      <c r="B26" s="6" t="s">
        <v>291</v>
      </c>
      <c r="C26" s="24">
        <v>86</v>
      </c>
      <c r="D26" s="24">
        <v>8255</v>
      </c>
      <c r="E26" s="24">
        <v>34</v>
      </c>
      <c r="F26" s="6">
        <f>IF(B26="MAL",E26,IF(E26&gt;=11,E26+variables!$B$1,11))</f>
        <v>35</v>
      </c>
      <c r="G26" s="76">
        <f t="shared" si="1"/>
        <v>0.51428571428571423</v>
      </c>
      <c r="H26" s="156">
        <v>18</v>
      </c>
      <c r="I26" s="159">
        <f t="shared" si="2"/>
        <v>18</v>
      </c>
      <c r="J26" s="164"/>
      <c r="K26" s="23">
        <v>2017</v>
      </c>
      <c r="L26" s="16">
        <v>2017</v>
      </c>
      <c r="M26" s="16"/>
      <c r="N26" s="16"/>
      <c r="O26" s="16"/>
      <c r="P26" s="149">
        <f t="shared" si="3"/>
        <v>18</v>
      </c>
      <c r="Q26" s="16"/>
      <c r="R26" s="16"/>
      <c r="S26" s="16"/>
      <c r="T26" s="16"/>
      <c r="U26" s="6">
        <f t="shared" si="14"/>
        <v>18</v>
      </c>
      <c r="V26" s="16"/>
      <c r="W26" s="16"/>
      <c r="X26" s="16"/>
      <c r="Y26" s="16"/>
      <c r="Z26" s="6">
        <f t="shared" si="15"/>
        <v>18</v>
      </c>
      <c r="AA26" s="16"/>
      <c r="AB26" s="16"/>
      <c r="AC26" s="16"/>
      <c r="AD26" s="16"/>
      <c r="AE26" s="6">
        <f t="shared" si="16"/>
        <v>18</v>
      </c>
      <c r="AF26" s="16"/>
      <c r="AG26" s="16"/>
      <c r="AH26" s="16"/>
      <c r="AI26" s="16"/>
      <c r="AJ26" s="6">
        <f t="shared" si="17"/>
        <v>18</v>
      </c>
      <c r="AK26" s="16"/>
      <c r="AL26" s="16"/>
      <c r="AM26" s="16"/>
      <c r="AN26" s="16"/>
      <c r="AO26" s="6">
        <f t="shared" si="18"/>
        <v>18</v>
      </c>
      <c r="AP26" s="16"/>
      <c r="AQ26" s="16"/>
      <c r="AR26" s="16"/>
      <c r="AS26" s="16"/>
      <c r="AT26" s="6">
        <f t="shared" si="19"/>
        <v>18</v>
      </c>
      <c r="AU26" s="16"/>
      <c r="AV26" s="16"/>
      <c r="AW26" s="16"/>
      <c r="AX26" s="16"/>
      <c r="AY26" s="6">
        <f t="shared" si="20"/>
        <v>18</v>
      </c>
      <c r="AZ26" s="16"/>
      <c r="BA26" s="16"/>
      <c r="BB26" s="16"/>
      <c r="BC26" s="16"/>
      <c r="BD26" s="6">
        <f t="shared" si="21"/>
        <v>18</v>
      </c>
      <c r="BE26" s="16"/>
      <c r="BF26" s="16"/>
      <c r="BG26" s="16"/>
      <c r="BH26" s="16"/>
      <c r="BI26" s="6">
        <f t="shared" si="22"/>
        <v>18</v>
      </c>
      <c r="BJ26" s="16"/>
      <c r="BK26" s="16"/>
      <c r="BL26" s="16"/>
      <c r="BM26" s="16"/>
      <c r="BN26" s="6">
        <f t="shared" si="23"/>
        <v>18</v>
      </c>
      <c r="BO26" s="16"/>
      <c r="BP26" s="16"/>
      <c r="BQ26" s="16"/>
      <c r="BR26" s="16"/>
      <c r="BS26" s="6">
        <f t="shared" si="0"/>
        <v>18</v>
      </c>
    </row>
    <row r="27" spans="1:71" s="39" customFormat="1" x14ac:dyDescent="0.25">
      <c r="A27" s="6"/>
      <c r="B27" s="6" t="s">
        <v>276</v>
      </c>
      <c r="C27" s="24">
        <v>92</v>
      </c>
      <c r="D27" s="24">
        <v>8189</v>
      </c>
      <c r="E27" s="24">
        <v>28</v>
      </c>
      <c r="F27" s="6">
        <f>IF(B27="MAL",E27,IF(E27&gt;=11,E27+variables!$B$1,11))</f>
        <v>29</v>
      </c>
      <c r="G27" s="76">
        <f t="shared" si="1"/>
        <v>0.55172413793103448</v>
      </c>
      <c r="H27" s="156">
        <v>14</v>
      </c>
      <c r="I27" s="159">
        <f t="shared" si="2"/>
        <v>14</v>
      </c>
      <c r="J27" s="164"/>
      <c r="K27" s="23">
        <v>2017</v>
      </c>
      <c r="L27" s="16">
        <v>2017</v>
      </c>
      <c r="M27" s="16"/>
      <c r="N27" s="16"/>
      <c r="O27" s="16"/>
      <c r="P27" s="149">
        <f t="shared" si="3"/>
        <v>14</v>
      </c>
      <c r="Q27" s="16"/>
      <c r="R27" s="16"/>
      <c r="S27" s="16"/>
      <c r="T27" s="16"/>
      <c r="U27" s="6">
        <f t="shared" si="14"/>
        <v>14</v>
      </c>
      <c r="V27" s="16"/>
      <c r="W27" s="16"/>
      <c r="X27" s="16"/>
      <c r="Y27" s="16">
        <v>2</v>
      </c>
      <c r="Z27" s="6">
        <f t="shared" si="15"/>
        <v>16</v>
      </c>
      <c r="AA27" s="16"/>
      <c r="AB27" s="16"/>
      <c r="AC27" s="16"/>
      <c r="AD27" s="16"/>
      <c r="AE27" s="6">
        <f t="shared" si="16"/>
        <v>16</v>
      </c>
      <c r="AF27" s="16"/>
      <c r="AG27" s="16"/>
      <c r="AH27" s="16"/>
      <c r="AI27" s="16"/>
      <c r="AJ27" s="6">
        <f t="shared" si="17"/>
        <v>16</v>
      </c>
      <c r="AK27" s="16"/>
      <c r="AL27" s="16"/>
      <c r="AM27" s="16"/>
      <c r="AN27" s="16"/>
      <c r="AO27" s="6">
        <f t="shared" si="18"/>
        <v>16</v>
      </c>
      <c r="AP27" s="16"/>
      <c r="AQ27" s="16"/>
      <c r="AR27" s="16"/>
      <c r="AS27" s="16"/>
      <c r="AT27" s="6">
        <f t="shared" si="19"/>
        <v>16</v>
      </c>
      <c r="AU27" s="16"/>
      <c r="AV27" s="16"/>
      <c r="AW27" s="16"/>
      <c r="AX27" s="16"/>
      <c r="AY27" s="6">
        <f t="shared" si="20"/>
        <v>16</v>
      </c>
      <c r="AZ27" s="16"/>
      <c r="BA27" s="16"/>
      <c r="BB27" s="16"/>
      <c r="BC27" s="16"/>
      <c r="BD27" s="6">
        <f t="shared" si="21"/>
        <v>16</v>
      </c>
      <c r="BE27" s="16"/>
      <c r="BF27" s="16"/>
      <c r="BG27" s="16"/>
      <c r="BH27" s="16"/>
      <c r="BI27" s="6">
        <f t="shared" si="22"/>
        <v>16</v>
      </c>
      <c r="BJ27" s="16"/>
      <c r="BK27" s="16"/>
      <c r="BL27" s="16"/>
      <c r="BM27" s="16"/>
      <c r="BN27" s="6">
        <f t="shared" si="23"/>
        <v>16</v>
      </c>
      <c r="BO27" s="16"/>
      <c r="BP27" s="16"/>
      <c r="BQ27" s="16"/>
      <c r="BR27" s="16"/>
      <c r="BS27" s="6">
        <f t="shared" si="0"/>
        <v>16</v>
      </c>
    </row>
    <row r="28" spans="1:71" s="39" customFormat="1" x14ac:dyDescent="0.25">
      <c r="A28" s="6"/>
      <c r="B28" s="6" t="s">
        <v>277</v>
      </c>
      <c r="C28" s="24">
        <v>98</v>
      </c>
      <c r="D28" s="24">
        <v>4407</v>
      </c>
      <c r="E28" s="24">
        <v>37</v>
      </c>
      <c r="F28" s="6">
        <f>IF(B28="MAL",E28,IF(E28&gt;=11,E28+variables!$B$1,11))</f>
        <v>38</v>
      </c>
      <c r="G28" s="10">
        <f t="shared" si="1"/>
        <v>0.47368421052631576</v>
      </c>
      <c r="H28" s="159">
        <v>10</v>
      </c>
      <c r="I28" s="159">
        <f t="shared" si="2"/>
        <v>10</v>
      </c>
      <c r="J28" s="164"/>
      <c r="K28" s="23">
        <v>2017</v>
      </c>
      <c r="L28" s="16">
        <v>2017</v>
      </c>
      <c r="M28" s="16"/>
      <c r="N28" s="16"/>
      <c r="O28" s="16"/>
      <c r="P28" s="149">
        <f t="shared" si="3"/>
        <v>10</v>
      </c>
      <c r="Q28" s="16"/>
      <c r="R28" s="16"/>
      <c r="S28" s="16"/>
      <c r="T28" s="16"/>
      <c r="U28" s="6">
        <f t="shared" si="14"/>
        <v>10</v>
      </c>
      <c r="V28" s="16"/>
      <c r="W28" s="16">
        <v>1</v>
      </c>
      <c r="X28" s="16">
        <v>3</v>
      </c>
      <c r="Y28" s="16">
        <v>4</v>
      </c>
      <c r="Z28" s="6">
        <f t="shared" si="15"/>
        <v>18</v>
      </c>
      <c r="AA28" s="16"/>
      <c r="AB28" s="16"/>
      <c r="AC28" s="16"/>
      <c r="AD28" s="16"/>
      <c r="AE28" s="6">
        <f t="shared" si="16"/>
        <v>18</v>
      </c>
      <c r="AF28" s="16"/>
      <c r="AG28" s="16"/>
      <c r="AH28" s="16"/>
      <c r="AI28" s="16"/>
      <c r="AJ28" s="6">
        <f t="shared" si="17"/>
        <v>18</v>
      </c>
      <c r="AK28" s="16"/>
      <c r="AL28" s="16"/>
      <c r="AM28" s="16"/>
      <c r="AN28" s="16"/>
      <c r="AO28" s="6">
        <f t="shared" si="18"/>
        <v>18</v>
      </c>
      <c r="AP28" s="16"/>
      <c r="AQ28" s="16"/>
      <c r="AR28" s="16"/>
      <c r="AS28" s="16"/>
      <c r="AT28" s="6">
        <f t="shared" si="19"/>
        <v>18</v>
      </c>
      <c r="AU28" s="16"/>
      <c r="AV28" s="16"/>
      <c r="AW28" s="16"/>
      <c r="AX28" s="16"/>
      <c r="AY28" s="6">
        <f t="shared" si="20"/>
        <v>18</v>
      </c>
      <c r="AZ28" s="16"/>
      <c r="BA28" s="16"/>
      <c r="BB28" s="16"/>
      <c r="BC28" s="16"/>
      <c r="BD28" s="6">
        <f t="shared" si="21"/>
        <v>18</v>
      </c>
      <c r="BE28" s="16"/>
      <c r="BF28" s="16"/>
      <c r="BG28" s="16"/>
      <c r="BH28" s="16"/>
      <c r="BI28" s="6">
        <f t="shared" si="22"/>
        <v>18</v>
      </c>
      <c r="BJ28" s="16"/>
      <c r="BK28" s="16"/>
      <c r="BL28" s="16"/>
      <c r="BM28" s="16"/>
      <c r="BN28" s="6">
        <f t="shared" si="23"/>
        <v>18</v>
      </c>
      <c r="BO28" s="16"/>
      <c r="BP28" s="16"/>
      <c r="BQ28" s="16"/>
      <c r="BR28" s="16"/>
      <c r="BS28" s="6">
        <f t="shared" si="0"/>
        <v>18</v>
      </c>
    </row>
    <row r="29" spans="1:71" s="39" customFormat="1" x14ac:dyDescent="0.25">
      <c r="A29" s="6"/>
      <c r="B29" s="6"/>
      <c r="C29" s="6"/>
      <c r="D29" s="6"/>
      <c r="E29" s="6"/>
      <c r="F29" s="6"/>
      <c r="G29" s="6"/>
      <c r="H29" s="149"/>
      <c r="I29" s="149"/>
      <c r="J29" s="149"/>
      <c r="K29" s="6"/>
      <c r="L29" s="6"/>
      <c r="M29" s="6">
        <f>SUM(M4:M28)</f>
        <v>0</v>
      </c>
      <c r="N29" s="6">
        <f>SUM(N4:N28)</f>
        <v>0</v>
      </c>
      <c r="O29" s="6">
        <f>SUM(O4:O28)</f>
        <v>2</v>
      </c>
      <c r="P29" s="149">
        <f>SUM(P3:P28)</f>
        <v>449</v>
      </c>
      <c r="Q29" s="6">
        <f>SUM(Q3:Q28)</f>
        <v>0</v>
      </c>
      <c r="R29" s="6">
        <f>SUM(R4:R28)</f>
        <v>3</v>
      </c>
      <c r="S29" s="6">
        <f>SUM(S4:S28)</f>
        <v>1</v>
      </c>
      <c r="T29" s="6">
        <f>SUM(T4:T28)</f>
        <v>1</v>
      </c>
      <c r="U29" s="6">
        <f>SUM(U3:U28)</f>
        <v>455</v>
      </c>
      <c r="V29" s="6">
        <f>SUM(V4:V28)</f>
        <v>0</v>
      </c>
      <c r="W29" s="6">
        <f>SUM(W4:W28)</f>
        <v>9</v>
      </c>
      <c r="X29" s="6">
        <f>SUM(X4:X28)</f>
        <v>3</v>
      </c>
      <c r="Y29" s="6">
        <f>SUM(Y4:Y28)</f>
        <v>6</v>
      </c>
      <c r="Z29" s="6">
        <f>SUM(Z3:Z28)</f>
        <v>473</v>
      </c>
      <c r="AA29" s="6">
        <f>SUM(AA4:AA28)</f>
        <v>0</v>
      </c>
      <c r="AB29" s="6">
        <f>SUM(AB4:AB28)</f>
        <v>0</v>
      </c>
      <c r="AC29" s="6">
        <f>SUM(AC4:AC28)</f>
        <v>0</v>
      </c>
      <c r="AD29" s="6">
        <f>SUM(AD4:AD28)</f>
        <v>0</v>
      </c>
      <c r="AE29" s="6">
        <f>SUM(AE3:AE28)</f>
        <v>473</v>
      </c>
      <c r="AF29" s="6">
        <f>SUM(AF4:AF28)</f>
        <v>0</v>
      </c>
      <c r="AG29" s="6">
        <f>SUM(AG4:AG28)</f>
        <v>0</v>
      </c>
      <c r="AH29" s="6">
        <f>SUM(AH4:AH28)</f>
        <v>0</v>
      </c>
      <c r="AI29" s="6">
        <f>SUM(AI4:AI28)</f>
        <v>0</v>
      </c>
      <c r="AJ29" s="6">
        <f>SUM(AJ3:AJ28)</f>
        <v>473</v>
      </c>
      <c r="AK29" s="6">
        <f>SUM(AK4:AK28)</f>
        <v>0</v>
      </c>
      <c r="AL29" s="6">
        <f>SUM(AL4:AL28)</f>
        <v>0</v>
      </c>
      <c r="AM29" s="6">
        <f>SUM(AM4:AM28)</f>
        <v>0</v>
      </c>
      <c r="AN29" s="6">
        <f>SUM(AN4:AN28)</f>
        <v>0</v>
      </c>
      <c r="AO29" s="6">
        <f>SUM(AO3:AO28)</f>
        <v>473</v>
      </c>
      <c r="AP29" s="6">
        <f>SUM(AP4:AP28)</f>
        <v>0</v>
      </c>
      <c r="AQ29" s="6">
        <f>SUM(AQ4:AQ28)</f>
        <v>0</v>
      </c>
      <c r="AR29" s="6">
        <f>SUM(AR4:AR28)</f>
        <v>0</v>
      </c>
      <c r="AS29" s="6">
        <f>SUM(AS4:AS28)</f>
        <v>0</v>
      </c>
      <c r="AT29" s="6">
        <f>SUM(AT3:AT28)</f>
        <v>473</v>
      </c>
      <c r="AU29" s="6">
        <f>SUM(AU4:AU28)</f>
        <v>0</v>
      </c>
      <c r="AV29" s="6">
        <f>SUM(AV4:AV28)</f>
        <v>0</v>
      </c>
      <c r="AW29" s="6">
        <f>SUM(AW4:AW28)</f>
        <v>0</v>
      </c>
      <c r="AX29" s="6">
        <f>SUM(AX4:AX28)</f>
        <v>0</v>
      </c>
      <c r="AY29" s="6">
        <f>SUM(AY3:AY28)</f>
        <v>473</v>
      </c>
      <c r="AZ29" s="6">
        <f>SUM(AZ4:AZ28)</f>
        <v>0</v>
      </c>
      <c r="BA29" s="6">
        <f>SUM(BA4:BA28)</f>
        <v>0</v>
      </c>
      <c r="BB29" s="6">
        <f>SUM(BB4:BB28)</f>
        <v>0</v>
      </c>
      <c r="BC29" s="6">
        <f>SUM(BC4:BC28)</f>
        <v>0</v>
      </c>
      <c r="BD29" s="6">
        <f>SUM(BD3:BD28)</f>
        <v>473</v>
      </c>
      <c r="BE29" s="6">
        <f>SUM(BE4:BE28)</f>
        <v>0</v>
      </c>
      <c r="BF29" s="6">
        <f>SUM(BF4:BF28)</f>
        <v>0</v>
      </c>
      <c r="BG29" s="6">
        <f>SUM(BG4:BG28)</f>
        <v>0</v>
      </c>
      <c r="BH29" s="6">
        <f>SUM(BH4:BH28)</f>
        <v>0</v>
      </c>
      <c r="BI29" s="6">
        <f>SUM(BI3:BI28)</f>
        <v>473</v>
      </c>
      <c r="BJ29" s="6">
        <f>SUM(BJ4:BJ28)</f>
        <v>0</v>
      </c>
      <c r="BK29" s="6">
        <f>SUM(BK4:BK28)</f>
        <v>0</v>
      </c>
      <c r="BL29" s="6">
        <f>SUM(BL4:BL28)</f>
        <v>0</v>
      </c>
      <c r="BM29" s="6">
        <f>SUM(BM4:BM28)</f>
        <v>0</v>
      </c>
      <c r="BN29" s="6">
        <f>SUM(BN3:BN28)</f>
        <v>473</v>
      </c>
      <c r="BO29" s="6">
        <f>SUM(BO4:BO28)</f>
        <v>0</v>
      </c>
      <c r="BP29" s="6">
        <f>SUM(BP4:BP28)</f>
        <v>0</v>
      </c>
      <c r="BQ29" s="6">
        <f>SUM(BQ4:BQ28)</f>
        <v>0</v>
      </c>
      <c r="BR29" s="6">
        <f>SUM(BR4:BR28)</f>
        <v>0</v>
      </c>
      <c r="BS29" s="6">
        <f>SUM(BS3:BS28)</f>
        <v>473</v>
      </c>
    </row>
    <row r="30" spans="1:71" s="39" customFormat="1" x14ac:dyDescent="0.25">
      <c r="A30" s="6"/>
      <c r="B30" s="6" t="s">
        <v>299</v>
      </c>
      <c r="C30" s="6">
        <f>COUNT(C4:C28)</f>
        <v>25</v>
      </c>
      <c r="D30" s="6"/>
      <c r="E30" s="6">
        <f>SUM(E3:E28)</f>
        <v>835</v>
      </c>
      <c r="F30" s="6">
        <f>SUM(F3:F28)</f>
        <v>860</v>
      </c>
      <c r="G30" s="38">
        <f>$BS29/F30</f>
        <v>0.55000000000000004</v>
      </c>
      <c r="H30" s="149">
        <f>SUM(H3:H28)</f>
        <v>447</v>
      </c>
      <c r="I30" s="149">
        <f>SUM(I3:I28)</f>
        <v>447</v>
      </c>
      <c r="J30" s="149">
        <f>SUM(J3:J28)</f>
        <v>0</v>
      </c>
      <c r="K30" s="6"/>
      <c r="L30" s="6"/>
      <c r="M30" s="6"/>
      <c r="N30" s="6"/>
      <c r="O30" s="6"/>
      <c r="P30" s="38">
        <f>P29/F30</f>
        <v>0.52209302325581397</v>
      </c>
      <c r="Q30" s="6"/>
      <c r="R30" s="6">
        <f>M29+R29</f>
        <v>3</v>
      </c>
      <c r="S30" s="6">
        <f>N29+S29</f>
        <v>1</v>
      </c>
      <c r="T30" s="6">
        <f>O29+T29</f>
        <v>3</v>
      </c>
      <c r="U30" s="38">
        <f>U29/F30</f>
        <v>0.52906976744186052</v>
      </c>
      <c r="V30" s="6"/>
      <c r="W30" s="6">
        <f>R30+W29</f>
        <v>12</v>
      </c>
      <c r="X30" s="6">
        <f>S30+X29</f>
        <v>4</v>
      </c>
      <c r="Y30" s="6">
        <f>T30+Y29</f>
        <v>9</v>
      </c>
      <c r="Z30" s="38">
        <f>Z29/F30</f>
        <v>0.55000000000000004</v>
      </c>
      <c r="AA30" s="6"/>
      <c r="AB30" s="6">
        <f>W30+AB29</f>
        <v>12</v>
      </c>
      <c r="AC30" s="6">
        <f>X30+AC29</f>
        <v>4</v>
      </c>
      <c r="AD30" s="6">
        <f>Y30+AD29</f>
        <v>9</v>
      </c>
      <c r="AE30" s="38">
        <f>AE29/F30</f>
        <v>0.55000000000000004</v>
      </c>
      <c r="AF30" s="6"/>
      <c r="AG30" s="6">
        <f>AB30+AG29</f>
        <v>12</v>
      </c>
      <c r="AH30" s="6">
        <f>AC30+AH29</f>
        <v>4</v>
      </c>
      <c r="AI30" s="6">
        <f>AD30+AI29</f>
        <v>9</v>
      </c>
      <c r="AJ30" s="38">
        <f>AJ29/F30</f>
        <v>0.55000000000000004</v>
      </c>
      <c r="AK30" s="6"/>
      <c r="AL30" s="6">
        <f>AG30+AL29</f>
        <v>12</v>
      </c>
      <c r="AM30" s="6">
        <f>AH30+AM29</f>
        <v>4</v>
      </c>
      <c r="AN30" s="6">
        <f>AI30+AN29</f>
        <v>9</v>
      </c>
      <c r="AO30" s="38">
        <f>AO29/F30</f>
        <v>0.55000000000000004</v>
      </c>
      <c r="AP30" s="6"/>
      <c r="AQ30" s="6">
        <f>AL30+AQ29</f>
        <v>12</v>
      </c>
      <c r="AR30" s="6">
        <f>AM30+AR29</f>
        <v>4</v>
      </c>
      <c r="AS30" s="6">
        <f>AN30+AS29</f>
        <v>9</v>
      </c>
      <c r="AT30" s="38">
        <f>AT29/F30</f>
        <v>0.55000000000000004</v>
      </c>
      <c r="AU30" s="6"/>
      <c r="AV30" s="6">
        <f>AQ30+AV29</f>
        <v>12</v>
      </c>
      <c r="AW30" s="6">
        <f>AR30+AW29</f>
        <v>4</v>
      </c>
      <c r="AX30" s="6">
        <f>AS30+AX29</f>
        <v>9</v>
      </c>
      <c r="AY30" s="38">
        <f>AY29/F30</f>
        <v>0.55000000000000004</v>
      </c>
      <c r="AZ30" s="6"/>
      <c r="BA30" s="6">
        <f>AV30+BA29</f>
        <v>12</v>
      </c>
      <c r="BB30" s="6">
        <f>AW30+BB29</f>
        <v>4</v>
      </c>
      <c r="BC30" s="6">
        <f>AX30+BC29</f>
        <v>9</v>
      </c>
      <c r="BD30" s="38">
        <f>BD29/F30</f>
        <v>0.55000000000000004</v>
      </c>
      <c r="BE30" s="6"/>
      <c r="BF30" s="6">
        <f>BA30+BF29</f>
        <v>12</v>
      </c>
      <c r="BG30" s="6">
        <f>BB30+BG29</f>
        <v>4</v>
      </c>
      <c r="BH30" s="6">
        <f>BC30+BH29</f>
        <v>9</v>
      </c>
      <c r="BI30" s="38">
        <f>BI29/F30</f>
        <v>0.55000000000000004</v>
      </c>
      <c r="BJ30" s="6"/>
      <c r="BK30" s="6">
        <f>BF30+BK29</f>
        <v>12</v>
      </c>
      <c r="BL30" s="6">
        <f>BG30+BL29</f>
        <v>4</v>
      </c>
      <c r="BM30" s="6">
        <f>BH30+BM29</f>
        <v>9</v>
      </c>
      <c r="BN30" s="38">
        <f>BN29/F30</f>
        <v>0.55000000000000004</v>
      </c>
      <c r="BO30" s="6"/>
      <c r="BP30" s="6">
        <f>BK30+BP29</f>
        <v>12</v>
      </c>
      <c r="BQ30" s="6">
        <f>BL30+BQ29</f>
        <v>4</v>
      </c>
      <c r="BR30" s="6">
        <f>BM30+BR29</f>
        <v>9</v>
      </c>
      <c r="BS30" s="38">
        <f>BS29/F30</f>
        <v>0.55000000000000004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16" sqref="K16"/>
    </sheetView>
  </sheetViews>
  <sheetFormatPr defaultColWidth="8.85546875" defaultRowHeight="15" x14ac:dyDescent="0.25"/>
  <cols>
    <col min="1" max="1" width="9.28515625" bestFit="1" customWidth="1"/>
    <col min="2" max="2" width="13.42578125" customWidth="1"/>
    <col min="3" max="3" width="4.42578125" customWidth="1"/>
    <col min="4" max="4" width="6" hidden="1" customWidth="1"/>
    <col min="5" max="5" width="5.42578125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20" width="3.85546875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7" t="s">
        <v>424</v>
      </c>
      <c r="N1" s="198"/>
      <c r="O1" s="198"/>
      <c r="P1" s="199"/>
      <c r="Q1" s="197" t="s">
        <v>157</v>
      </c>
      <c r="R1" s="198"/>
      <c r="S1" s="198"/>
      <c r="T1" s="198"/>
      <c r="U1" s="199"/>
      <c r="V1" s="197" t="s">
        <v>361</v>
      </c>
      <c r="W1" s="198"/>
      <c r="X1" s="198"/>
      <c r="Y1" s="198"/>
      <c r="Z1" s="199"/>
      <c r="AA1" s="197" t="s">
        <v>176</v>
      </c>
      <c r="AB1" s="198"/>
      <c r="AC1" s="198"/>
      <c r="AD1" s="198"/>
      <c r="AE1" s="199"/>
      <c r="AF1" s="197" t="s">
        <v>177</v>
      </c>
      <c r="AG1" s="198"/>
      <c r="AH1" s="198"/>
      <c r="AI1" s="198"/>
      <c r="AJ1" s="199"/>
      <c r="AK1" s="197" t="s">
        <v>94</v>
      </c>
      <c r="AL1" s="198"/>
      <c r="AM1" s="198"/>
      <c r="AN1" s="198"/>
      <c r="AO1" s="199"/>
      <c r="AP1" s="197" t="s">
        <v>95</v>
      </c>
      <c r="AQ1" s="198"/>
      <c r="AR1" s="198"/>
      <c r="AS1" s="198"/>
      <c r="AT1" s="199"/>
      <c r="AU1" s="197" t="s">
        <v>65</v>
      </c>
      <c r="AV1" s="198"/>
      <c r="AW1" s="198"/>
      <c r="AX1" s="198"/>
      <c r="AY1" s="199"/>
      <c r="AZ1" s="197" t="s">
        <v>66</v>
      </c>
      <c r="BA1" s="198"/>
      <c r="BB1" s="198"/>
      <c r="BC1" s="198"/>
      <c r="BD1" s="199"/>
      <c r="BE1" s="197" t="s">
        <v>58</v>
      </c>
      <c r="BF1" s="198"/>
      <c r="BG1" s="198"/>
      <c r="BH1" s="198"/>
      <c r="BI1" s="199"/>
      <c r="BJ1" s="197" t="s">
        <v>278</v>
      </c>
      <c r="BK1" s="198"/>
      <c r="BL1" s="198"/>
      <c r="BM1" s="198"/>
      <c r="BN1" s="199"/>
      <c r="BO1" s="197" t="s">
        <v>396</v>
      </c>
      <c r="BP1" s="198"/>
      <c r="BQ1" s="198"/>
      <c r="BR1" s="198"/>
      <c r="BS1" s="199"/>
    </row>
    <row r="2" spans="1:71" s="29" customFormat="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s="39" customFormat="1" x14ac:dyDescent="0.25">
      <c r="A3" s="75" t="s">
        <v>162</v>
      </c>
      <c r="B3" s="59" t="s">
        <v>142</v>
      </c>
      <c r="C3" s="59"/>
      <c r="D3" s="59"/>
      <c r="E3" s="28">
        <v>89</v>
      </c>
      <c r="F3" s="59">
        <f>IF(B3="MAL",E3,IF(E3&gt;=11,E3+variables!$B$1,11))</f>
        <v>89</v>
      </c>
      <c r="G3" s="76">
        <f>BS3/F3</f>
        <v>1.1348314606741574</v>
      </c>
      <c r="H3" s="156">
        <v>101</v>
      </c>
      <c r="I3" s="156">
        <f>+H3+J3</f>
        <v>101</v>
      </c>
      <c r="J3" s="171"/>
      <c r="K3" s="23">
        <v>2017</v>
      </c>
      <c r="L3" s="23">
        <v>2017</v>
      </c>
      <c r="M3" s="23"/>
      <c r="N3" s="23"/>
      <c r="O3" s="23"/>
      <c r="P3" s="171">
        <f>+H3</f>
        <v>101</v>
      </c>
      <c r="Q3" s="171"/>
      <c r="R3" s="23"/>
      <c r="S3" s="23"/>
      <c r="T3" s="23"/>
      <c r="U3" s="6">
        <f t="shared" ref="U3:U6" si="0">SUM(P3:T3)</f>
        <v>101</v>
      </c>
      <c r="V3" s="23"/>
      <c r="W3" s="23"/>
      <c r="X3" s="23"/>
      <c r="Y3" s="23"/>
      <c r="Z3" s="6">
        <f t="shared" ref="Z3:Z6" si="1">SUM(U3:Y3)</f>
        <v>101</v>
      </c>
      <c r="AA3" s="23"/>
      <c r="AB3" s="23"/>
      <c r="AC3" s="23"/>
      <c r="AD3" s="23"/>
      <c r="AE3" s="6">
        <f t="shared" ref="AE3:AE6" si="2">SUM(Z3:AD3)</f>
        <v>101</v>
      </c>
      <c r="AF3" s="23"/>
      <c r="AG3" s="23"/>
      <c r="AH3" s="23"/>
      <c r="AI3" s="23"/>
      <c r="AJ3" s="6">
        <f t="shared" ref="AJ3:AJ6" si="3">SUM(AE3:AI3)</f>
        <v>101</v>
      </c>
      <c r="AK3" s="23"/>
      <c r="AL3" s="23"/>
      <c r="AM3" s="23"/>
      <c r="AN3" s="23"/>
      <c r="AO3" s="6">
        <f t="shared" ref="AO3:AO6" si="4">SUM(AJ3:AN3)</f>
        <v>101</v>
      </c>
      <c r="AP3" s="23"/>
      <c r="AQ3" s="23"/>
      <c r="AR3" s="23"/>
      <c r="AS3" s="23"/>
      <c r="AT3" s="6">
        <f t="shared" ref="AT3:AT6" si="5">SUM(AO3:AS3)</f>
        <v>101</v>
      </c>
      <c r="AU3" s="23"/>
      <c r="AV3" s="23"/>
      <c r="AW3" s="23"/>
      <c r="AX3" s="23"/>
      <c r="AY3" s="6">
        <f t="shared" ref="AY3:AY6" si="6">SUM(AT3:AX3)</f>
        <v>101</v>
      </c>
      <c r="AZ3" s="23"/>
      <c r="BA3" s="23"/>
      <c r="BB3" s="23"/>
      <c r="BC3" s="23"/>
      <c r="BD3" s="6">
        <f t="shared" ref="BD3:BD6" si="7">SUM(AY3:BC3)</f>
        <v>101</v>
      </c>
      <c r="BE3" s="23"/>
      <c r="BF3" s="23"/>
      <c r="BG3" s="23"/>
      <c r="BH3" s="23"/>
      <c r="BI3" s="6">
        <f t="shared" ref="BI3:BI9" si="8">SUM(BD3:BH3)</f>
        <v>101</v>
      </c>
      <c r="BJ3" s="23"/>
      <c r="BK3" s="23"/>
      <c r="BL3" s="23"/>
      <c r="BM3" s="23"/>
      <c r="BN3" s="6">
        <f t="shared" ref="BN3:BN6" si="9">SUM(BI3:BM3)</f>
        <v>101</v>
      </c>
      <c r="BO3" s="23"/>
      <c r="BP3" s="23"/>
      <c r="BQ3" s="23"/>
      <c r="BR3" s="23"/>
      <c r="BS3" s="6">
        <f t="shared" ref="BS3:BS6" si="10">SUM(BN3:BR3)</f>
        <v>101</v>
      </c>
    </row>
    <row r="4" spans="1:71" s="39" customFormat="1" x14ac:dyDescent="0.25">
      <c r="A4" s="37"/>
      <c r="B4" s="6" t="s">
        <v>372</v>
      </c>
      <c r="C4" s="24">
        <v>4</v>
      </c>
      <c r="D4" s="25">
        <v>5290</v>
      </c>
      <c r="E4" s="24">
        <v>24</v>
      </c>
      <c r="F4" s="6">
        <f>IF(B4="MAL",E4,IF(E4&gt;=11,E4+variables!$B$1,11))</f>
        <v>25</v>
      </c>
      <c r="G4" s="76">
        <f t="shared" ref="G4:G9" si="11">$BS4/F4</f>
        <v>0.72</v>
      </c>
      <c r="H4" s="156">
        <v>18</v>
      </c>
      <c r="I4" s="156">
        <f t="shared" ref="I4:I9" si="12">+H4+J4</f>
        <v>18</v>
      </c>
      <c r="J4" s="164"/>
      <c r="K4" s="23">
        <v>2017</v>
      </c>
      <c r="L4" s="23">
        <v>2017</v>
      </c>
      <c r="M4" s="16"/>
      <c r="N4" s="16"/>
      <c r="O4" s="16"/>
      <c r="P4" s="149">
        <f t="shared" ref="P4:P9" si="13">H4+SUM(M4:O4)</f>
        <v>18</v>
      </c>
      <c r="Q4" s="16"/>
      <c r="R4" s="16"/>
      <c r="S4" s="16"/>
      <c r="T4" s="16"/>
      <c r="U4" s="6">
        <f t="shared" si="0"/>
        <v>18</v>
      </c>
      <c r="V4" s="16"/>
      <c r="W4" s="16"/>
      <c r="X4" s="16"/>
      <c r="Y4" s="16"/>
      <c r="Z4" s="6">
        <f t="shared" si="1"/>
        <v>18</v>
      </c>
      <c r="AA4" s="16"/>
      <c r="AB4" s="16"/>
      <c r="AC4" s="16"/>
      <c r="AD4" s="16"/>
      <c r="AE4" s="6">
        <f t="shared" si="2"/>
        <v>18</v>
      </c>
      <c r="AF4" s="16"/>
      <c r="AG4" s="16"/>
      <c r="AH4" s="16"/>
      <c r="AI4" s="16"/>
      <c r="AJ4" s="6">
        <f t="shared" si="3"/>
        <v>18</v>
      </c>
      <c r="AK4" s="16"/>
      <c r="AL4" s="16"/>
      <c r="AM4" s="16"/>
      <c r="AN4" s="16"/>
      <c r="AO4" s="6">
        <f t="shared" si="4"/>
        <v>18</v>
      </c>
      <c r="AP4" s="16"/>
      <c r="AQ4" s="16"/>
      <c r="AR4" s="16"/>
      <c r="AS4" s="16"/>
      <c r="AT4" s="6">
        <f t="shared" si="5"/>
        <v>18</v>
      </c>
      <c r="AU4" s="16"/>
      <c r="AV4" s="16"/>
      <c r="AW4" s="16"/>
      <c r="AX4" s="16"/>
      <c r="AY4" s="6">
        <f t="shared" si="6"/>
        <v>18</v>
      </c>
      <c r="AZ4" s="16"/>
      <c r="BA4" s="16"/>
      <c r="BB4" s="16"/>
      <c r="BC4" s="16"/>
      <c r="BD4" s="6">
        <f t="shared" si="7"/>
        <v>18</v>
      </c>
      <c r="BE4" s="16"/>
      <c r="BF4" s="16"/>
      <c r="BG4" s="16"/>
      <c r="BH4" s="16"/>
      <c r="BI4" s="6">
        <f t="shared" si="8"/>
        <v>18</v>
      </c>
      <c r="BJ4" s="16"/>
      <c r="BK4" s="16"/>
      <c r="BL4" s="16"/>
      <c r="BM4" s="16"/>
      <c r="BN4" s="6">
        <f t="shared" si="9"/>
        <v>18</v>
      </c>
      <c r="BO4" s="16"/>
      <c r="BP4" s="16"/>
      <c r="BQ4" s="16"/>
      <c r="BR4" s="16"/>
      <c r="BS4" s="6">
        <f t="shared" si="10"/>
        <v>18</v>
      </c>
    </row>
    <row r="5" spans="1:71" s="39" customFormat="1" x14ac:dyDescent="0.25">
      <c r="A5" s="37"/>
      <c r="B5" s="6" t="s">
        <v>324</v>
      </c>
      <c r="C5" s="24">
        <v>5</v>
      </c>
      <c r="D5" s="25">
        <v>2681</v>
      </c>
      <c r="E5" s="24">
        <v>44</v>
      </c>
      <c r="F5" s="6">
        <f>IF(B5="MAL",E5,IF(E5&gt;=11,E5+variables!$B$1,11))</f>
        <v>45</v>
      </c>
      <c r="G5" s="76">
        <f t="shared" si="11"/>
        <v>0.93333333333333335</v>
      </c>
      <c r="H5" s="156">
        <v>42</v>
      </c>
      <c r="I5" s="159">
        <f t="shared" si="12"/>
        <v>42</v>
      </c>
      <c r="J5" s="164"/>
      <c r="K5" s="23">
        <v>2017</v>
      </c>
      <c r="L5" s="23">
        <v>2017</v>
      </c>
      <c r="M5" s="16"/>
      <c r="N5" s="16"/>
      <c r="O5" s="16"/>
      <c r="P5" s="149">
        <f t="shared" si="13"/>
        <v>42</v>
      </c>
      <c r="Q5" s="16"/>
      <c r="R5" s="16"/>
      <c r="S5" s="16"/>
      <c r="T5" s="16"/>
      <c r="U5" s="6">
        <f t="shared" si="0"/>
        <v>42</v>
      </c>
      <c r="V5" s="16"/>
      <c r="W5" s="16"/>
      <c r="X5" s="16"/>
      <c r="Y5" s="16"/>
      <c r="Z5" s="6">
        <f t="shared" si="1"/>
        <v>42</v>
      </c>
      <c r="AA5" s="16"/>
      <c r="AB5" s="16"/>
      <c r="AC5" s="16"/>
      <c r="AD5" s="16"/>
      <c r="AE5" s="6">
        <f t="shared" si="2"/>
        <v>42</v>
      </c>
      <c r="AF5" s="16"/>
      <c r="AG5" s="16"/>
      <c r="AH5" s="16"/>
      <c r="AI5" s="16"/>
      <c r="AJ5" s="6">
        <f t="shared" si="3"/>
        <v>42</v>
      </c>
      <c r="AK5" s="16"/>
      <c r="AL5" s="16"/>
      <c r="AM5" s="16"/>
      <c r="AN5" s="16"/>
      <c r="AO5" s="6">
        <f t="shared" si="4"/>
        <v>42</v>
      </c>
      <c r="AP5" s="16"/>
      <c r="AQ5" s="16"/>
      <c r="AR5" s="16"/>
      <c r="AS5" s="16"/>
      <c r="AT5" s="6">
        <f t="shared" si="5"/>
        <v>42</v>
      </c>
      <c r="AU5" s="16"/>
      <c r="AV5" s="16"/>
      <c r="AW5" s="16"/>
      <c r="AX5" s="16"/>
      <c r="AY5" s="6">
        <f t="shared" si="6"/>
        <v>42</v>
      </c>
      <c r="AZ5" s="16"/>
      <c r="BA5" s="16"/>
      <c r="BB5" s="16"/>
      <c r="BC5" s="16"/>
      <c r="BD5" s="6">
        <f t="shared" si="7"/>
        <v>42</v>
      </c>
      <c r="BE5" s="16"/>
      <c r="BF5" s="16"/>
      <c r="BG5" s="16"/>
      <c r="BH5" s="16"/>
      <c r="BI5" s="6">
        <f t="shared" si="8"/>
        <v>42</v>
      </c>
      <c r="BJ5" s="16"/>
      <c r="BK5" s="16"/>
      <c r="BL5" s="16"/>
      <c r="BM5" s="16"/>
      <c r="BN5" s="6">
        <f t="shared" si="9"/>
        <v>42</v>
      </c>
      <c r="BO5" s="16"/>
      <c r="BP5" s="16"/>
      <c r="BQ5" s="16"/>
      <c r="BR5" s="16"/>
      <c r="BS5" s="6">
        <f t="shared" si="10"/>
        <v>42</v>
      </c>
    </row>
    <row r="6" spans="1:71" s="39" customFormat="1" x14ac:dyDescent="0.25">
      <c r="A6" s="37"/>
      <c r="B6" s="6" t="s">
        <v>107</v>
      </c>
      <c r="C6" s="24">
        <v>13</v>
      </c>
      <c r="D6" s="25">
        <v>6605</v>
      </c>
      <c r="E6" s="24">
        <v>27</v>
      </c>
      <c r="F6" s="6">
        <f>IF(B6="MAL",E6,IF(E6&gt;=11,E6+variables!$B$1,11))</f>
        <v>28</v>
      </c>
      <c r="G6" s="76">
        <f t="shared" si="11"/>
        <v>0.8928571428571429</v>
      </c>
      <c r="H6" s="156">
        <v>19</v>
      </c>
      <c r="I6" s="159">
        <f t="shared" si="12"/>
        <v>19</v>
      </c>
      <c r="J6" s="164"/>
      <c r="K6" s="23">
        <v>2017</v>
      </c>
      <c r="L6" s="23">
        <v>2017</v>
      </c>
      <c r="M6" s="16"/>
      <c r="N6" s="16"/>
      <c r="O6" s="16"/>
      <c r="P6" s="149">
        <f t="shared" si="13"/>
        <v>19</v>
      </c>
      <c r="Q6" s="16"/>
      <c r="R6" s="16"/>
      <c r="S6" s="16"/>
      <c r="T6" s="16"/>
      <c r="U6" s="6">
        <f t="shared" si="0"/>
        <v>19</v>
      </c>
      <c r="V6" s="16"/>
      <c r="W6" s="16"/>
      <c r="X6" s="16">
        <v>4</v>
      </c>
      <c r="Y6" s="16">
        <v>2</v>
      </c>
      <c r="Z6" s="6">
        <f t="shared" si="1"/>
        <v>25</v>
      </c>
      <c r="AA6" s="16"/>
      <c r="AB6" s="16"/>
      <c r="AC6" s="16"/>
      <c r="AD6" s="16"/>
      <c r="AE6" s="6">
        <f t="shared" si="2"/>
        <v>25</v>
      </c>
      <c r="AF6" s="16"/>
      <c r="AG6" s="16"/>
      <c r="AH6" s="16"/>
      <c r="AI6" s="16"/>
      <c r="AJ6" s="6">
        <f t="shared" si="3"/>
        <v>25</v>
      </c>
      <c r="AK6" s="16"/>
      <c r="AL6" s="16"/>
      <c r="AM6" s="16"/>
      <c r="AN6" s="16"/>
      <c r="AO6" s="6">
        <f t="shared" si="4"/>
        <v>25</v>
      </c>
      <c r="AP6" s="16"/>
      <c r="AQ6" s="16"/>
      <c r="AR6" s="16"/>
      <c r="AS6" s="16"/>
      <c r="AT6" s="6">
        <f t="shared" si="5"/>
        <v>25</v>
      </c>
      <c r="AU6" s="16"/>
      <c r="AV6" s="16"/>
      <c r="AW6" s="16"/>
      <c r="AX6" s="16"/>
      <c r="AY6" s="6">
        <f t="shared" si="6"/>
        <v>25</v>
      </c>
      <c r="AZ6" s="16"/>
      <c r="BA6" s="16"/>
      <c r="BB6" s="16"/>
      <c r="BC6" s="16"/>
      <c r="BD6" s="6">
        <f t="shared" si="7"/>
        <v>25</v>
      </c>
      <c r="BE6" s="16"/>
      <c r="BF6" s="16"/>
      <c r="BG6" s="16"/>
      <c r="BH6" s="16"/>
      <c r="BI6" s="6">
        <f t="shared" si="8"/>
        <v>25</v>
      </c>
      <c r="BJ6" s="16"/>
      <c r="BK6" s="16"/>
      <c r="BL6" s="16"/>
      <c r="BM6" s="16"/>
      <c r="BN6" s="6">
        <f t="shared" si="9"/>
        <v>25</v>
      </c>
      <c r="BO6" s="16"/>
      <c r="BP6" s="16"/>
      <c r="BQ6" s="16"/>
      <c r="BR6" s="16"/>
      <c r="BS6" s="6">
        <f t="shared" si="10"/>
        <v>25</v>
      </c>
    </row>
    <row r="7" spans="1:71" s="39" customFormat="1" x14ac:dyDescent="0.25">
      <c r="A7" s="6"/>
      <c r="B7" s="6" t="s">
        <v>415</v>
      </c>
      <c r="C7" s="24">
        <v>15</v>
      </c>
      <c r="D7" s="25">
        <v>3887</v>
      </c>
      <c r="E7" s="24">
        <v>11</v>
      </c>
      <c r="F7" s="6">
        <f>IF(B7="MAL",E7,IF(E7&gt;=11,E7+variables!$B$1,11))</f>
        <v>12</v>
      </c>
      <c r="G7" s="76">
        <f t="shared" si="11"/>
        <v>0.41666666666666669</v>
      </c>
      <c r="H7" s="156">
        <v>5</v>
      </c>
      <c r="I7" s="159">
        <f t="shared" si="12"/>
        <v>5</v>
      </c>
      <c r="J7" s="164"/>
      <c r="K7" s="23">
        <v>2017</v>
      </c>
      <c r="L7" s="23">
        <v>2017</v>
      </c>
      <c r="M7" s="16"/>
      <c r="N7" s="16"/>
      <c r="O7" s="16"/>
      <c r="P7" s="149">
        <f t="shared" si="13"/>
        <v>5</v>
      </c>
      <c r="Q7" s="16"/>
      <c r="R7" s="16"/>
      <c r="S7" s="16"/>
      <c r="T7" s="16"/>
      <c r="U7" s="6">
        <f>SUM(P7:T7)</f>
        <v>5</v>
      </c>
      <c r="V7" s="16"/>
      <c r="W7" s="16"/>
      <c r="X7" s="16"/>
      <c r="Y7" s="16"/>
      <c r="Z7" s="6">
        <f>SUM(U7:Y7)</f>
        <v>5</v>
      </c>
      <c r="AA7" s="16"/>
      <c r="AB7" s="16"/>
      <c r="AC7" s="16"/>
      <c r="AD7" s="16"/>
      <c r="AE7" s="6">
        <f>SUM(Z7:AD7)</f>
        <v>5</v>
      </c>
      <c r="AF7" s="16"/>
      <c r="AG7" s="16"/>
      <c r="AH7" s="16"/>
      <c r="AI7" s="16"/>
      <c r="AJ7" s="6">
        <f>SUM(AE7:AI7)</f>
        <v>5</v>
      </c>
      <c r="AK7" s="16"/>
      <c r="AL7" s="16"/>
      <c r="AM7" s="16"/>
      <c r="AN7" s="16"/>
      <c r="AO7" s="6">
        <f>SUM(AJ7:AN7)</f>
        <v>5</v>
      </c>
      <c r="AP7" s="16"/>
      <c r="AQ7" s="16"/>
      <c r="AR7" s="16"/>
      <c r="AS7" s="16"/>
      <c r="AT7" s="6">
        <f>SUM(AO7:AS7)</f>
        <v>5</v>
      </c>
      <c r="AU7" s="16"/>
      <c r="AV7" s="16"/>
      <c r="AW7" s="16"/>
      <c r="AX7" s="16"/>
      <c r="AY7" s="6">
        <f>SUM(AT7:AX7)</f>
        <v>5</v>
      </c>
      <c r="AZ7" s="16"/>
      <c r="BA7" s="16"/>
      <c r="BB7" s="16"/>
      <c r="BC7" s="16"/>
      <c r="BD7" s="6">
        <f>SUM(AY7:BC7)</f>
        <v>5</v>
      </c>
      <c r="BE7" s="16"/>
      <c r="BF7" s="16"/>
      <c r="BG7" s="16"/>
      <c r="BH7" s="16"/>
      <c r="BI7" s="6">
        <f t="shared" si="8"/>
        <v>5</v>
      </c>
      <c r="BJ7" s="16"/>
      <c r="BK7" s="16"/>
      <c r="BL7" s="16"/>
      <c r="BM7" s="16"/>
      <c r="BN7" s="6">
        <f>SUM(BI7:BM7)</f>
        <v>5</v>
      </c>
      <c r="BO7" s="16"/>
      <c r="BP7" s="16"/>
      <c r="BQ7" s="16"/>
      <c r="BR7" s="16"/>
      <c r="BS7" s="6">
        <f>SUM(BN7:BR7)</f>
        <v>5</v>
      </c>
    </row>
    <row r="8" spans="1:71" s="39" customFormat="1" x14ac:dyDescent="0.25">
      <c r="A8" s="6"/>
      <c r="B8" s="6" t="s">
        <v>307</v>
      </c>
      <c r="C8" s="24">
        <v>59</v>
      </c>
      <c r="D8" s="25">
        <v>4382</v>
      </c>
      <c r="E8" s="24">
        <v>21</v>
      </c>
      <c r="F8" s="6">
        <f>IF(B8="MAL",E8,IF(E8&gt;=11,E8+variables!$B$1,11))</f>
        <v>22</v>
      </c>
      <c r="G8" s="76">
        <f t="shared" si="11"/>
        <v>0.63636363636363635</v>
      </c>
      <c r="H8" s="156">
        <v>14</v>
      </c>
      <c r="I8" s="159">
        <f t="shared" si="12"/>
        <v>14</v>
      </c>
      <c r="J8" s="164"/>
      <c r="K8" s="23">
        <v>2017</v>
      </c>
      <c r="L8" s="23">
        <v>2017</v>
      </c>
      <c r="M8" s="16"/>
      <c r="N8" s="16"/>
      <c r="O8" s="16"/>
      <c r="P8" s="149">
        <f t="shared" si="13"/>
        <v>14</v>
      </c>
      <c r="Q8" s="16"/>
      <c r="R8" s="16"/>
      <c r="S8" s="16"/>
      <c r="T8" s="16"/>
      <c r="U8" s="6">
        <f>SUM(P8:T8)</f>
        <v>14</v>
      </c>
      <c r="V8" s="16"/>
      <c r="W8" s="16"/>
      <c r="X8" s="16"/>
      <c r="Y8" s="16"/>
      <c r="Z8" s="6">
        <f>SUM(U8:Y8)</f>
        <v>14</v>
      </c>
      <c r="AA8" s="16"/>
      <c r="AB8" s="16"/>
      <c r="AC8" s="16"/>
      <c r="AD8" s="16"/>
      <c r="AE8" s="6">
        <f>SUM(Z8:AD8)</f>
        <v>14</v>
      </c>
      <c r="AF8" s="16"/>
      <c r="AG8" s="16"/>
      <c r="AH8" s="16"/>
      <c r="AI8" s="16"/>
      <c r="AJ8" s="6">
        <f>SUM(AE8:AI8)</f>
        <v>14</v>
      </c>
      <c r="AK8" s="16"/>
      <c r="AL8" s="16"/>
      <c r="AM8" s="16"/>
      <c r="AN8" s="16"/>
      <c r="AO8" s="6">
        <f>SUM(AJ8:AN8)</f>
        <v>14</v>
      </c>
      <c r="AP8" s="16"/>
      <c r="AQ8" s="16"/>
      <c r="AR8" s="16"/>
      <c r="AS8" s="16"/>
      <c r="AT8" s="6">
        <f>SUM(AO8:AS8)</f>
        <v>14</v>
      </c>
      <c r="AU8" s="16"/>
      <c r="AV8" s="16"/>
      <c r="AW8" s="16"/>
      <c r="AX8" s="16"/>
      <c r="AY8" s="6">
        <f>SUM(AT8:AX8)</f>
        <v>14</v>
      </c>
      <c r="AZ8" s="16"/>
      <c r="BA8" s="16"/>
      <c r="BB8" s="16"/>
      <c r="BC8" s="16"/>
      <c r="BD8" s="6">
        <f>SUM(AY8:BC8)</f>
        <v>14</v>
      </c>
      <c r="BE8" s="16"/>
      <c r="BF8" s="16"/>
      <c r="BG8" s="16"/>
      <c r="BH8" s="16"/>
      <c r="BI8" s="6">
        <f t="shared" si="8"/>
        <v>14</v>
      </c>
      <c r="BJ8" s="16"/>
      <c r="BK8" s="16"/>
      <c r="BL8" s="16"/>
      <c r="BM8" s="16"/>
      <c r="BN8" s="6">
        <f>SUM(BI8:BM8)</f>
        <v>14</v>
      </c>
      <c r="BO8" s="16"/>
      <c r="BP8" s="16"/>
      <c r="BQ8" s="16"/>
      <c r="BR8" s="16"/>
      <c r="BS8" s="6">
        <f>SUM(BN8:BR8)</f>
        <v>14</v>
      </c>
    </row>
    <row r="9" spans="1:71" s="39" customFormat="1" x14ac:dyDescent="0.25">
      <c r="A9" s="6"/>
      <c r="B9" s="6" t="s">
        <v>204</v>
      </c>
      <c r="C9" s="24">
        <v>66</v>
      </c>
      <c r="D9" s="25">
        <v>6602</v>
      </c>
      <c r="E9" s="24">
        <v>40</v>
      </c>
      <c r="F9" s="6">
        <f>IF(B9="MAL",E9,IF(E9&gt;=11,E9+variables!$B$1,11))</f>
        <v>41</v>
      </c>
      <c r="G9" s="76">
        <f t="shared" si="11"/>
        <v>0.70731707317073167</v>
      </c>
      <c r="H9" s="156">
        <v>29</v>
      </c>
      <c r="I9" s="156">
        <f t="shared" si="12"/>
        <v>29</v>
      </c>
      <c r="J9" s="164"/>
      <c r="K9" s="23">
        <v>2017</v>
      </c>
      <c r="L9" s="23">
        <v>2017</v>
      </c>
      <c r="M9" s="16"/>
      <c r="N9" s="16"/>
      <c r="O9" s="16"/>
      <c r="P9" s="149">
        <f t="shared" si="13"/>
        <v>29</v>
      </c>
      <c r="Q9" s="16"/>
      <c r="R9" s="16"/>
      <c r="S9" s="16"/>
      <c r="T9" s="16"/>
      <c r="U9" s="6">
        <f>SUM(P9:T9)</f>
        <v>29</v>
      </c>
      <c r="V9" s="16"/>
      <c r="W9" s="16"/>
      <c r="X9" s="16"/>
      <c r="Y9" s="16"/>
      <c r="Z9" s="6">
        <f>SUM(U9:Y9)</f>
        <v>29</v>
      </c>
      <c r="AA9" s="16"/>
      <c r="AB9" s="16"/>
      <c r="AC9" s="16"/>
      <c r="AD9" s="16"/>
      <c r="AE9" s="6">
        <f>SUM(Z9:AD9)</f>
        <v>29</v>
      </c>
      <c r="AF9" s="16"/>
      <c r="AG9" s="16"/>
      <c r="AH9" s="16"/>
      <c r="AI9" s="16"/>
      <c r="AJ9" s="6">
        <f>SUM(AE9:AI9)</f>
        <v>29</v>
      </c>
      <c r="AK9" s="16"/>
      <c r="AL9" s="16"/>
      <c r="AM9" s="16"/>
      <c r="AN9" s="16"/>
      <c r="AO9" s="6">
        <f>SUM(AJ9:AN9)</f>
        <v>29</v>
      </c>
      <c r="AP9" s="16"/>
      <c r="AQ9" s="16"/>
      <c r="AR9" s="16"/>
      <c r="AS9" s="16"/>
      <c r="AT9" s="6">
        <f>SUM(AO9:AS9)</f>
        <v>29</v>
      </c>
      <c r="AU9" s="16"/>
      <c r="AV9" s="16"/>
      <c r="AW9" s="16"/>
      <c r="AX9" s="16"/>
      <c r="AY9" s="6">
        <f>SUM(AT9:AX9)</f>
        <v>29</v>
      </c>
      <c r="AZ9" s="16"/>
      <c r="BA9" s="16"/>
      <c r="BB9" s="16"/>
      <c r="BC9" s="16"/>
      <c r="BD9" s="6">
        <f>SUM(AY9:BC9)</f>
        <v>29</v>
      </c>
      <c r="BE9" s="16"/>
      <c r="BF9" s="16"/>
      <c r="BG9" s="16"/>
      <c r="BH9" s="16"/>
      <c r="BI9" s="6">
        <f t="shared" si="8"/>
        <v>29</v>
      </c>
      <c r="BJ9" s="16"/>
      <c r="BK9" s="16"/>
      <c r="BL9" s="16"/>
      <c r="BM9" s="16"/>
      <c r="BN9" s="6">
        <f>SUM(BI9:BM9)</f>
        <v>29</v>
      </c>
      <c r="BO9" s="16"/>
      <c r="BP9" s="16"/>
      <c r="BQ9" s="16"/>
      <c r="BR9" s="16"/>
      <c r="BS9" s="6">
        <f>SUM(BN9:BR9)</f>
        <v>29</v>
      </c>
    </row>
    <row r="10" spans="1:71" x14ac:dyDescent="0.25">
      <c r="A10" s="4"/>
      <c r="B10" s="4"/>
      <c r="C10" s="4"/>
      <c r="D10" s="4"/>
      <c r="E10" s="4"/>
      <c r="F10" s="4"/>
      <c r="G10" s="10"/>
      <c r="H10" s="159"/>
      <c r="I10" s="159"/>
      <c r="J10" s="169"/>
      <c r="K10" s="6"/>
      <c r="L10" s="6"/>
      <c r="M10" s="4">
        <f>SUM(M4:M9)</f>
        <v>0</v>
      </c>
      <c r="N10" s="4">
        <f>SUM(N4:N9)</f>
        <v>0</v>
      </c>
      <c r="O10" s="4">
        <f>SUM(O4:O9)</f>
        <v>0</v>
      </c>
      <c r="P10" s="169">
        <f>SUM(P3:P9)</f>
        <v>228</v>
      </c>
      <c r="Q10" s="4">
        <f>SUM(Q3:Q9)</f>
        <v>0</v>
      </c>
      <c r="R10" s="4">
        <f>SUM(R4:R9)</f>
        <v>0</v>
      </c>
      <c r="S10" s="4">
        <f>SUM(S4:S9)</f>
        <v>0</v>
      </c>
      <c r="T10" s="4">
        <f>SUM(T4:T9)</f>
        <v>0</v>
      </c>
      <c r="U10" s="4">
        <f>SUM(U3:U9)</f>
        <v>228</v>
      </c>
      <c r="V10" s="4">
        <f>SUM(V4:V9)</f>
        <v>0</v>
      </c>
      <c r="W10" s="4">
        <f>SUM(W4:W9)</f>
        <v>0</v>
      </c>
      <c r="X10" s="4">
        <f>SUM(X4:X9)</f>
        <v>4</v>
      </c>
      <c r="Y10" s="4">
        <f>SUM(Y4:Y9)</f>
        <v>2</v>
      </c>
      <c r="Z10" s="4">
        <f>SUM(Z3:Z9)</f>
        <v>234</v>
      </c>
      <c r="AA10" s="4">
        <f>SUM(AA4:AA9)</f>
        <v>0</v>
      </c>
      <c r="AB10" s="4">
        <f>SUM(AB4:AB9)</f>
        <v>0</v>
      </c>
      <c r="AC10" s="4">
        <f>SUM(AC4:AC9)</f>
        <v>0</v>
      </c>
      <c r="AD10" s="4">
        <f>SUM(AD4:AD9)</f>
        <v>0</v>
      </c>
      <c r="AE10" s="4">
        <f>SUM(AE3:AE9)</f>
        <v>234</v>
      </c>
      <c r="AF10" s="4">
        <f>SUM(AF4:AF9)</f>
        <v>0</v>
      </c>
      <c r="AG10" s="4">
        <f>SUM(AG4:AG9)</f>
        <v>0</v>
      </c>
      <c r="AH10" s="4">
        <f>SUM(AH4:AH9)</f>
        <v>0</v>
      </c>
      <c r="AI10" s="4">
        <f>SUM(AI4:AI9)</f>
        <v>0</v>
      </c>
      <c r="AJ10" s="4">
        <f>SUM(AJ3:AJ9)</f>
        <v>234</v>
      </c>
      <c r="AK10" s="4">
        <f>SUM(AK4:AK9)</f>
        <v>0</v>
      </c>
      <c r="AL10" s="4">
        <f>SUM(AL4:AL9)</f>
        <v>0</v>
      </c>
      <c r="AM10" s="4">
        <f>SUM(AM4:AM9)</f>
        <v>0</v>
      </c>
      <c r="AN10" s="4">
        <f>SUM(AN4:AN9)</f>
        <v>0</v>
      </c>
      <c r="AO10" s="4">
        <f>SUM(AO3:AO9)</f>
        <v>234</v>
      </c>
      <c r="AP10" s="4">
        <f>SUM(AP4:AP9)</f>
        <v>0</v>
      </c>
      <c r="AQ10" s="4">
        <f>SUM(AQ4:AQ9)</f>
        <v>0</v>
      </c>
      <c r="AR10" s="4">
        <f>SUM(AR4:AR9)</f>
        <v>0</v>
      </c>
      <c r="AS10" s="4">
        <f>SUM(AS4:AS9)</f>
        <v>0</v>
      </c>
      <c r="AT10" s="4">
        <f>SUM(AT3:AT9)</f>
        <v>234</v>
      </c>
      <c r="AU10" s="4">
        <f>SUM(AU4:AU9)</f>
        <v>0</v>
      </c>
      <c r="AV10" s="4">
        <f>SUM(AV4:AV9)</f>
        <v>0</v>
      </c>
      <c r="AW10" s="4">
        <f>SUM(AW4:AW9)</f>
        <v>0</v>
      </c>
      <c r="AX10" s="4">
        <f>SUM(AX4:AX9)</f>
        <v>0</v>
      </c>
      <c r="AY10" s="4">
        <f>SUM(AY3:AY9)</f>
        <v>234</v>
      </c>
      <c r="AZ10" s="4">
        <f>SUM(AZ4:AZ9)</f>
        <v>0</v>
      </c>
      <c r="BA10" s="4">
        <f>SUM(BA4:BA9)</f>
        <v>0</v>
      </c>
      <c r="BB10" s="4">
        <f>SUM(BB4:BB9)</f>
        <v>0</v>
      </c>
      <c r="BC10" s="4">
        <f>SUM(BC4:BC9)</f>
        <v>0</v>
      </c>
      <c r="BD10" s="4">
        <f>SUM(BD3:BD9)</f>
        <v>234</v>
      </c>
      <c r="BE10" s="4">
        <f>SUM(BE4:BE9)</f>
        <v>0</v>
      </c>
      <c r="BF10" s="4">
        <f>SUM(BF4:BF9)</f>
        <v>0</v>
      </c>
      <c r="BG10" s="4">
        <f>SUM(BG4:BG9)</f>
        <v>0</v>
      </c>
      <c r="BH10" s="4">
        <f>SUM(BH4:BH9)</f>
        <v>0</v>
      </c>
      <c r="BI10" s="6">
        <f>SUM(BI3:BI9)</f>
        <v>234</v>
      </c>
      <c r="BJ10" s="4">
        <f>SUM(BJ4:BJ9)</f>
        <v>0</v>
      </c>
      <c r="BK10" s="4">
        <f>SUM(BK4:BK9)</f>
        <v>0</v>
      </c>
      <c r="BL10" s="4">
        <f>SUM(BL4:BL9)</f>
        <v>0</v>
      </c>
      <c r="BM10" s="4">
        <f>SUM(BM4:BM9)</f>
        <v>0</v>
      </c>
      <c r="BN10" s="4">
        <f>SUM(BN3:BN9)</f>
        <v>234</v>
      </c>
      <c r="BO10" s="4">
        <f>SUM(BO4:BO9)</f>
        <v>0</v>
      </c>
      <c r="BP10" s="4">
        <f>SUM(BP4:BP9)</f>
        <v>0</v>
      </c>
      <c r="BQ10" s="4">
        <f>SUM(BQ4:BQ9)</f>
        <v>0</v>
      </c>
      <c r="BR10" s="4">
        <f>SUM(BR4:BR9)</f>
        <v>0</v>
      </c>
      <c r="BS10" s="4">
        <f>SUM(BS3:BS9)</f>
        <v>234</v>
      </c>
    </row>
    <row r="11" spans="1:71" x14ac:dyDescent="0.25">
      <c r="A11" s="4"/>
      <c r="B11" s="4" t="s">
        <v>299</v>
      </c>
      <c r="C11" s="4">
        <f>COUNT(C4:C9)</f>
        <v>6</v>
      </c>
      <c r="D11" s="4"/>
      <c r="E11" s="4">
        <f>SUM(E3:E10)</f>
        <v>256</v>
      </c>
      <c r="F11" s="4">
        <f>SUM(F3:F10)</f>
        <v>262</v>
      </c>
      <c r="G11" s="10">
        <f>$BS10/F11</f>
        <v>0.89312977099236646</v>
      </c>
      <c r="H11" s="159">
        <f>SUM(H3:H9)</f>
        <v>228</v>
      </c>
      <c r="I11" s="159">
        <f>SUM(I3:I9)</f>
        <v>228</v>
      </c>
      <c r="J11" s="169">
        <f>SUM(J3:J9)</f>
        <v>0</v>
      </c>
      <c r="K11" s="6"/>
      <c r="L11" s="6"/>
      <c r="M11" s="4"/>
      <c r="N11" s="4"/>
      <c r="O11" s="4"/>
      <c r="P11" s="7">
        <f>P10/F11</f>
        <v>0.87022900763358779</v>
      </c>
      <c r="Q11" s="4"/>
      <c r="R11" s="4">
        <f>M10+R10</f>
        <v>0</v>
      </c>
      <c r="S11" s="4">
        <f>N10+S10</f>
        <v>0</v>
      </c>
      <c r="T11" s="4">
        <f>O10+T10</f>
        <v>0</v>
      </c>
      <c r="U11" s="7">
        <f>U10/F11</f>
        <v>0.87022900763358779</v>
      </c>
      <c r="V11" s="4"/>
      <c r="W11" s="4">
        <f>R11+W10</f>
        <v>0</v>
      </c>
      <c r="X11" s="4">
        <f>S11+X10</f>
        <v>4</v>
      </c>
      <c r="Y11" s="4">
        <f>T11+Y10</f>
        <v>2</v>
      </c>
      <c r="Z11" s="7">
        <f>Z10/F11</f>
        <v>0.89312977099236646</v>
      </c>
      <c r="AA11" s="4"/>
      <c r="AB11" s="4">
        <f>W11+AB10</f>
        <v>0</v>
      </c>
      <c r="AC11" s="4">
        <f>X11+AC10</f>
        <v>4</v>
      </c>
      <c r="AD11" s="4">
        <f>Y11+AD10</f>
        <v>2</v>
      </c>
      <c r="AE11" s="7">
        <f>AE10/F11</f>
        <v>0.89312977099236646</v>
      </c>
      <c r="AF11" s="4"/>
      <c r="AG11" s="4">
        <f>AB11+AG10</f>
        <v>0</v>
      </c>
      <c r="AH11" s="4">
        <f>AC11+AH10</f>
        <v>4</v>
      </c>
      <c r="AI11" s="4">
        <f>AD11+AI10</f>
        <v>2</v>
      </c>
      <c r="AJ11" s="7">
        <f>AJ10/F11</f>
        <v>0.89312977099236646</v>
      </c>
      <c r="AK11" s="4"/>
      <c r="AL11" s="4">
        <f>AG11+AL10</f>
        <v>0</v>
      </c>
      <c r="AM11" s="4">
        <f>AH11+AM10</f>
        <v>4</v>
      </c>
      <c r="AN11" s="4">
        <f>AI11+AN10</f>
        <v>2</v>
      </c>
      <c r="AO11" s="7">
        <f>AO10/F11</f>
        <v>0.89312977099236646</v>
      </c>
      <c r="AP11" s="4"/>
      <c r="AQ11" s="4">
        <f>AL11+AQ10</f>
        <v>0</v>
      </c>
      <c r="AR11" s="4">
        <f>AM11+AR10</f>
        <v>4</v>
      </c>
      <c r="AS11" s="4">
        <f>AN11+AS10</f>
        <v>2</v>
      </c>
      <c r="AT11" s="7">
        <f>AT10/F11</f>
        <v>0.89312977099236646</v>
      </c>
      <c r="AU11" s="4"/>
      <c r="AV11" s="4">
        <f>AQ11+AV10</f>
        <v>0</v>
      </c>
      <c r="AW11" s="4">
        <f>AR11+AW10</f>
        <v>4</v>
      </c>
      <c r="AX11" s="4">
        <f>AS11+AX10</f>
        <v>2</v>
      </c>
      <c r="AY11" s="7">
        <f>AY10/F11</f>
        <v>0.89312977099236646</v>
      </c>
      <c r="AZ11" s="4"/>
      <c r="BA11" s="4">
        <f>AV11+BA10</f>
        <v>0</v>
      </c>
      <c r="BB11" s="4">
        <f>AW11+BB10</f>
        <v>4</v>
      </c>
      <c r="BC11" s="4">
        <f>AX11+BC10</f>
        <v>2</v>
      </c>
      <c r="BD11" s="7">
        <f>BD10/F11</f>
        <v>0.89312977099236646</v>
      </c>
      <c r="BE11" s="4"/>
      <c r="BF11" s="4">
        <f>BA11+BF10</f>
        <v>0</v>
      </c>
      <c r="BG11" s="4">
        <f>BB11+BG10</f>
        <v>4</v>
      </c>
      <c r="BH11" s="4">
        <f>BC11+BH10</f>
        <v>2</v>
      </c>
      <c r="BI11" s="7">
        <f>BI10/F11</f>
        <v>0.89312977099236646</v>
      </c>
      <c r="BJ11" s="4"/>
      <c r="BK11" s="4">
        <f>BF11+BK10</f>
        <v>0</v>
      </c>
      <c r="BL11" s="4">
        <f>BG11+BL10</f>
        <v>4</v>
      </c>
      <c r="BM11" s="4">
        <f>BH11+BM10</f>
        <v>2</v>
      </c>
      <c r="BN11" s="7">
        <f>BN10/F11</f>
        <v>0.89312977099236646</v>
      </c>
      <c r="BO11" s="4"/>
      <c r="BP11" s="4">
        <f>BK11+BP10</f>
        <v>0</v>
      </c>
      <c r="BQ11" s="4">
        <f>BL11+BQ10</f>
        <v>4</v>
      </c>
      <c r="BR11" s="4">
        <f>BM11+BR10</f>
        <v>2</v>
      </c>
      <c r="BS11" s="7">
        <f>BS10/F11</f>
        <v>0.89312977099236646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8" sqref="F8"/>
    </sheetView>
  </sheetViews>
  <sheetFormatPr defaultColWidth="8.85546875" defaultRowHeight="15" x14ac:dyDescent="0.25"/>
  <cols>
    <col min="1" max="1" width="8" bestFit="1" customWidth="1"/>
    <col min="2" max="2" width="8.85546875" bestFit="1" customWidth="1"/>
    <col min="3" max="3" width="4.42578125" customWidth="1"/>
    <col min="4" max="4" width="6" hidden="1" customWidth="1"/>
    <col min="5" max="5" width="5.42578125" customWidth="1"/>
    <col min="8" max="8" width="5.140625" style="162" customWidth="1"/>
    <col min="9" max="9" width="8" style="162" customWidth="1"/>
    <col min="10" max="10" width="4.7109375" style="162" customWidth="1"/>
    <col min="11" max="11" width="5.42578125" style="39" customWidth="1"/>
    <col min="12" max="12" width="8.28515625" style="39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7" t="s">
        <v>424</v>
      </c>
      <c r="N1" s="198"/>
      <c r="O1" s="198"/>
      <c r="P1" s="199"/>
      <c r="Q1" s="197" t="s">
        <v>157</v>
      </c>
      <c r="R1" s="198"/>
      <c r="S1" s="198"/>
      <c r="T1" s="198"/>
      <c r="U1" s="199"/>
      <c r="V1" s="197" t="s">
        <v>361</v>
      </c>
      <c r="W1" s="198"/>
      <c r="X1" s="198"/>
      <c r="Y1" s="198"/>
      <c r="Z1" s="199"/>
      <c r="AA1" s="197" t="s">
        <v>176</v>
      </c>
      <c r="AB1" s="198"/>
      <c r="AC1" s="198"/>
      <c r="AD1" s="198"/>
      <c r="AE1" s="199"/>
      <c r="AF1" s="197" t="s">
        <v>177</v>
      </c>
      <c r="AG1" s="198"/>
      <c r="AH1" s="198"/>
      <c r="AI1" s="198"/>
      <c r="AJ1" s="199"/>
      <c r="AK1" s="197" t="s">
        <v>94</v>
      </c>
      <c r="AL1" s="198"/>
      <c r="AM1" s="198"/>
      <c r="AN1" s="198"/>
      <c r="AO1" s="199"/>
      <c r="AP1" s="197" t="s">
        <v>95</v>
      </c>
      <c r="AQ1" s="198"/>
      <c r="AR1" s="198"/>
      <c r="AS1" s="198"/>
      <c r="AT1" s="199"/>
      <c r="AU1" s="197" t="s">
        <v>65</v>
      </c>
      <c r="AV1" s="198"/>
      <c r="AW1" s="198"/>
      <c r="AX1" s="198"/>
      <c r="AY1" s="199"/>
      <c r="AZ1" s="197" t="s">
        <v>66</v>
      </c>
      <c r="BA1" s="198"/>
      <c r="BB1" s="198"/>
      <c r="BC1" s="198"/>
      <c r="BD1" s="199"/>
      <c r="BE1" s="197" t="s">
        <v>58</v>
      </c>
      <c r="BF1" s="198"/>
      <c r="BG1" s="198"/>
      <c r="BH1" s="198"/>
      <c r="BI1" s="199"/>
      <c r="BJ1" s="197" t="s">
        <v>278</v>
      </c>
      <c r="BK1" s="198"/>
      <c r="BL1" s="198"/>
      <c r="BM1" s="198"/>
      <c r="BN1" s="199"/>
      <c r="BO1" s="197" t="s">
        <v>396</v>
      </c>
      <c r="BP1" s="198"/>
      <c r="BQ1" s="198"/>
      <c r="BR1" s="198"/>
      <c r="BS1" s="199"/>
    </row>
    <row r="2" spans="1:71" ht="33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x14ac:dyDescent="0.25">
      <c r="A3" s="8" t="s">
        <v>166</v>
      </c>
      <c r="B3" s="9"/>
      <c r="C3" s="9"/>
      <c r="D3" s="9"/>
      <c r="E3" s="22"/>
      <c r="F3" s="9"/>
      <c r="G3" s="10"/>
      <c r="H3" s="159"/>
      <c r="I3" s="159"/>
      <c r="J3" s="159"/>
      <c r="K3" s="59"/>
      <c r="L3" s="59"/>
      <c r="M3" s="14"/>
      <c r="N3" s="14"/>
      <c r="O3" s="14"/>
      <c r="P3" s="9"/>
      <c r="Q3" s="23"/>
      <c r="R3" s="14"/>
      <c r="S3" s="14"/>
      <c r="T3" s="14"/>
      <c r="U3" s="9"/>
      <c r="V3" s="23"/>
      <c r="W3" s="14"/>
      <c r="X3" s="14"/>
      <c r="Y3" s="14"/>
      <c r="Z3" s="9"/>
      <c r="AA3" s="23"/>
      <c r="AB3" s="14"/>
      <c r="AC3" s="14"/>
      <c r="AD3" s="14"/>
      <c r="AE3" s="9"/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9" customFormat="1" x14ac:dyDescent="0.25">
      <c r="A4" s="6"/>
      <c r="B4" s="27" t="s">
        <v>167</v>
      </c>
      <c r="C4" s="6">
        <v>1</v>
      </c>
      <c r="D4" s="17">
        <v>4951</v>
      </c>
      <c r="E4" s="20">
        <v>25</v>
      </c>
      <c r="F4" s="6">
        <f>IF(B4="MAL",E4,IF(E4&gt;=11,E4+variables!$B$1,11))</f>
        <v>26</v>
      </c>
      <c r="G4" s="38">
        <f>$BS4/F4</f>
        <v>0.57692307692307687</v>
      </c>
      <c r="H4" s="149">
        <v>15</v>
      </c>
      <c r="I4" s="149">
        <f>+H4+J4</f>
        <v>15</v>
      </c>
      <c r="J4" s="164"/>
      <c r="K4" s="16">
        <v>2017</v>
      </c>
      <c r="L4" s="16">
        <v>2017</v>
      </c>
      <c r="M4" s="16"/>
      <c r="N4" s="16"/>
      <c r="O4" s="16"/>
      <c r="P4" s="149">
        <f>SUM(M4:O4)+H4</f>
        <v>15</v>
      </c>
      <c r="Q4" s="16"/>
      <c r="R4" s="16"/>
      <c r="S4" s="16"/>
      <c r="T4" s="16"/>
      <c r="U4" s="6">
        <f>SUM(P4:T4)</f>
        <v>15</v>
      </c>
      <c r="V4" s="16"/>
      <c r="W4" s="16"/>
      <c r="X4" s="16"/>
      <c r="Y4" s="16"/>
      <c r="Z4" s="6">
        <f>SUM(U4:Y4)</f>
        <v>15</v>
      </c>
      <c r="AA4" s="16"/>
      <c r="AB4" s="16"/>
      <c r="AC4" s="16"/>
      <c r="AD4" s="16"/>
      <c r="AE4" s="6">
        <f>SUM(Z4:AD4)</f>
        <v>15</v>
      </c>
      <c r="AF4" s="16"/>
      <c r="AG4" s="16"/>
      <c r="AH4" s="16"/>
      <c r="AI4" s="16"/>
      <c r="AJ4" s="6">
        <f>SUM(AE4:AI4)</f>
        <v>15</v>
      </c>
      <c r="AK4" s="16"/>
      <c r="AL4" s="16"/>
      <c r="AM4" s="16"/>
      <c r="AN4" s="16"/>
      <c r="AO4" s="6">
        <f>SUM(AJ4:AN4)</f>
        <v>15</v>
      </c>
      <c r="AP4" s="16"/>
      <c r="AQ4" s="16"/>
      <c r="AR4" s="16"/>
      <c r="AS4" s="16"/>
      <c r="AT4" s="6">
        <f>SUM(AO4:AS4)</f>
        <v>15</v>
      </c>
      <c r="AU4" s="16"/>
      <c r="AV4" s="16"/>
      <c r="AW4" s="16"/>
      <c r="AX4" s="16"/>
      <c r="AY4" s="6">
        <f>SUM(AT4:AX4)</f>
        <v>15</v>
      </c>
      <c r="AZ4" s="16"/>
      <c r="BA4" s="16"/>
      <c r="BB4" s="16"/>
      <c r="BC4" s="16"/>
      <c r="BD4" s="6">
        <f>SUM(AY4:BC4)</f>
        <v>15</v>
      </c>
      <c r="BE4" s="16"/>
      <c r="BF4" s="16"/>
      <c r="BG4" s="16"/>
      <c r="BH4" s="16"/>
      <c r="BI4" s="6">
        <f>SUM(BD4:BH4)</f>
        <v>15</v>
      </c>
      <c r="BJ4" s="16"/>
      <c r="BK4" s="16"/>
      <c r="BL4" s="16"/>
      <c r="BM4" s="16"/>
      <c r="BN4" s="6">
        <f>SUM(BI4:BM4)</f>
        <v>15</v>
      </c>
      <c r="BO4" s="16"/>
      <c r="BP4" s="16"/>
      <c r="BQ4" s="16"/>
      <c r="BR4" s="16"/>
      <c r="BS4" s="6">
        <f>SUM(BN4:BR4)</f>
        <v>15</v>
      </c>
    </row>
    <row r="5" spans="1:71" x14ac:dyDescent="0.25">
      <c r="A5" s="4"/>
      <c r="B5" s="4"/>
      <c r="C5" s="4"/>
      <c r="D5" s="4"/>
      <c r="E5" s="4"/>
      <c r="F5" s="4"/>
      <c r="G5" s="4"/>
      <c r="H5" s="169"/>
      <c r="I5" s="169"/>
      <c r="J5" s="169"/>
      <c r="K5" s="6"/>
      <c r="L5" s="6"/>
      <c r="M5" s="4">
        <f t="shared" ref="M5:AR5" si="0">SUM(M3:M4)</f>
        <v>0</v>
      </c>
      <c r="N5" s="4">
        <f t="shared" si="0"/>
        <v>0</v>
      </c>
      <c r="O5" s="4">
        <f t="shared" si="0"/>
        <v>0</v>
      </c>
      <c r="P5" s="4">
        <f t="shared" si="0"/>
        <v>15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15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15</v>
      </c>
      <c r="AA5" s="4">
        <f t="shared" si="0"/>
        <v>0</v>
      </c>
      <c r="AB5" s="4">
        <f t="shared" si="0"/>
        <v>0</v>
      </c>
      <c r="AC5" s="4">
        <f t="shared" si="0"/>
        <v>0</v>
      </c>
      <c r="AD5" s="4">
        <f t="shared" si="0"/>
        <v>0</v>
      </c>
      <c r="AE5" s="4">
        <f t="shared" si="0"/>
        <v>15</v>
      </c>
      <c r="AF5" s="4">
        <f t="shared" si="0"/>
        <v>0</v>
      </c>
      <c r="AG5" s="4">
        <f t="shared" si="0"/>
        <v>0</v>
      </c>
      <c r="AH5" s="4">
        <f t="shared" si="0"/>
        <v>0</v>
      </c>
      <c r="AI5" s="4">
        <f t="shared" si="0"/>
        <v>0</v>
      </c>
      <c r="AJ5" s="4">
        <f t="shared" si="0"/>
        <v>15</v>
      </c>
      <c r="AK5" s="4">
        <f t="shared" si="0"/>
        <v>0</v>
      </c>
      <c r="AL5" s="4">
        <f t="shared" si="0"/>
        <v>0</v>
      </c>
      <c r="AM5" s="4">
        <f t="shared" si="0"/>
        <v>0</v>
      </c>
      <c r="AN5" s="4">
        <f t="shared" si="0"/>
        <v>0</v>
      </c>
      <c r="AO5" s="4">
        <f t="shared" si="0"/>
        <v>15</v>
      </c>
      <c r="AP5" s="4">
        <f t="shared" si="0"/>
        <v>0</v>
      </c>
      <c r="AQ5" s="4">
        <f t="shared" si="0"/>
        <v>0</v>
      </c>
      <c r="AR5" s="4">
        <f t="shared" si="0"/>
        <v>0</v>
      </c>
      <c r="AS5" s="4">
        <f t="shared" ref="AS5:BN5" si="1">SUM(AS3:AS4)</f>
        <v>0</v>
      </c>
      <c r="AT5" s="4">
        <f t="shared" si="1"/>
        <v>15</v>
      </c>
      <c r="AU5" s="4">
        <f t="shared" si="1"/>
        <v>0</v>
      </c>
      <c r="AV5" s="4">
        <f t="shared" si="1"/>
        <v>0</v>
      </c>
      <c r="AW5" s="4">
        <f t="shared" si="1"/>
        <v>0</v>
      </c>
      <c r="AX5" s="4">
        <f t="shared" si="1"/>
        <v>0</v>
      </c>
      <c r="AY5" s="4">
        <f t="shared" si="1"/>
        <v>15</v>
      </c>
      <c r="AZ5" s="4">
        <f t="shared" si="1"/>
        <v>0</v>
      </c>
      <c r="BA5" s="4">
        <f t="shared" si="1"/>
        <v>0</v>
      </c>
      <c r="BB5" s="4">
        <f t="shared" si="1"/>
        <v>0</v>
      </c>
      <c r="BC5" s="4">
        <f t="shared" si="1"/>
        <v>0</v>
      </c>
      <c r="BD5" s="4">
        <f t="shared" si="1"/>
        <v>15</v>
      </c>
      <c r="BE5" s="4">
        <f t="shared" si="1"/>
        <v>0</v>
      </c>
      <c r="BF5" s="4">
        <f t="shared" si="1"/>
        <v>0</v>
      </c>
      <c r="BG5" s="4">
        <f t="shared" si="1"/>
        <v>0</v>
      </c>
      <c r="BH5" s="4">
        <f t="shared" si="1"/>
        <v>0</v>
      </c>
      <c r="BI5" s="4">
        <f t="shared" si="1"/>
        <v>15</v>
      </c>
      <c r="BJ5" s="4">
        <f t="shared" si="1"/>
        <v>0</v>
      </c>
      <c r="BK5" s="4">
        <f t="shared" si="1"/>
        <v>0</v>
      </c>
      <c r="BL5" s="4">
        <f t="shared" si="1"/>
        <v>0</v>
      </c>
      <c r="BM5" s="4">
        <f t="shared" si="1"/>
        <v>0</v>
      </c>
      <c r="BN5" s="4">
        <f t="shared" si="1"/>
        <v>15</v>
      </c>
      <c r="BO5" s="4">
        <f>SUM(BO3:BO4)</f>
        <v>0</v>
      </c>
      <c r="BP5" s="4">
        <f>SUM(BP3:BP4)</f>
        <v>0</v>
      </c>
      <c r="BQ5" s="4">
        <f>SUM(BQ3:BQ4)</f>
        <v>0</v>
      </c>
      <c r="BR5" s="4">
        <f>SUM(BR3:BR4)</f>
        <v>0</v>
      </c>
      <c r="BS5" s="4">
        <f>SUM(BS3:BS4)</f>
        <v>15</v>
      </c>
    </row>
    <row r="6" spans="1:71" x14ac:dyDescent="0.25">
      <c r="A6" s="4"/>
      <c r="B6" s="4" t="s">
        <v>299</v>
      </c>
      <c r="C6" s="4">
        <f>COUNT(C4:C4)</f>
        <v>1</v>
      </c>
      <c r="D6" s="4"/>
      <c r="E6" s="4">
        <f>SUM(E3:E4)</f>
        <v>25</v>
      </c>
      <c r="F6" s="4">
        <f>SUM(F3:F4)</f>
        <v>26</v>
      </c>
      <c r="G6" s="7">
        <f>$BS5/F6</f>
        <v>0.57692307692307687</v>
      </c>
      <c r="H6" s="169">
        <f>+H4</f>
        <v>15</v>
      </c>
      <c r="I6" s="169">
        <f>+I4</f>
        <v>15</v>
      </c>
      <c r="J6" s="169">
        <f>SUM(J3:J4)</f>
        <v>0</v>
      </c>
      <c r="K6" s="6"/>
      <c r="L6" s="6"/>
      <c r="M6" s="4"/>
      <c r="N6" s="4"/>
      <c r="O6" s="4"/>
      <c r="P6" s="7">
        <f>P5/F6</f>
        <v>0.57692307692307687</v>
      </c>
      <c r="Q6" s="4"/>
      <c r="R6" s="4">
        <f>M5+R5</f>
        <v>0</v>
      </c>
      <c r="S6" s="4">
        <f>N5+S5</f>
        <v>0</v>
      </c>
      <c r="T6" s="4">
        <f>O5+T5</f>
        <v>0</v>
      </c>
      <c r="U6" s="7">
        <f>U5/F6</f>
        <v>0.57692307692307687</v>
      </c>
      <c r="V6" s="4"/>
      <c r="W6" s="4">
        <f>R6+W5</f>
        <v>0</v>
      </c>
      <c r="X6" s="4">
        <f>S6+X5</f>
        <v>0</v>
      </c>
      <c r="Y6" s="4">
        <f>T6+Y5</f>
        <v>0</v>
      </c>
      <c r="Z6" s="7">
        <f>Z5/F6</f>
        <v>0.57692307692307687</v>
      </c>
      <c r="AA6" s="4"/>
      <c r="AB6" s="4">
        <f>W6+AB5</f>
        <v>0</v>
      </c>
      <c r="AC6" s="4">
        <f>X6+AC5</f>
        <v>0</v>
      </c>
      <c r="AD6" s="4">
        <f>Y6+AD5</f>
        <v>0</v>
      </c>
      <c r="AE6" s="7">
        <f>AE5/F6</f>
        <v>0.57692307692307687</v>
      </c>
      <c r="AF6" s="4"/>
      <c r="AG6" s="4">
        <f>AB6+AG5</f>
        <v>0</v>
      </c>
      <c r="AH6" s="4">
        <f>AC6+AH5</f>
        <v>0</v>
      </c>
      <c r="AI6" s="4">
        <f>AD6+AI5</f>
        <v>0</v>
      </c>
      <c r="AJ6" s="7">
        <f>AJ5/F6</f>
        <v>0.57692307692307687</v>
      </c>
      <c r="AK6" s="4"/>
      <c r="AL6" s="4">
        <f>AG6+AL5</f>
        <v>0</v>
      </c>
      <c r="AM6" s="4">
        <f>AH6+AM5</f>
        <v>0</v>
      </c>
      <c r="AN6" s="4">
        <f>AI6+AN5</f>
        <v>0</v>
      </c>
      <c r="AO6" s="7">
        <f>AO5/F6</f>
        <v>0.57692307692307687</v>
      </c>
      <c r="AP6" s="4"/>
      <c r="AQ6" s="4">
        <f>AL6+AQ5</f>
        <v>0</v>
      </c>
      <c r="AR6" s="4">
        <f>AM6+AR5</f>
        <v>0</v>
      </c>
      <c r="AS6" s="4">
        <f>AN6+AS5</f>
        <v>0</v>
      </c>
      <c r="AT6" s="7">
        <f>AT5/F6</f>
        <v>0.57692307692307687</v>
      </c>
      <c r="AU6" s="4"/>
      <c r="AV6" s="4">
        <f>AQ6+AV5</f>
        <v>0</v>
      </c>
      <c r="AW6" s="4">
        <f>AR6+AW5</f>
        <v>0</v>
      </c>
      <c r="AX6" s="4">
        <f>AS6+AX5</f>
        <v>0</v>
      </c>
      <c r="AY6" s="7">
        <f>AY5/F6</f>
        <v>0.57692307692307687</v>
      </c>
      <c r="AZ6" s="4"/>
      <c r="BA6" s="4">
        <f>AV6+BA5</f>
        <v>0</v>
      </c>
      <c r="BB6" s="4">
        <f>AW6+BB5</f>
        <v>0</v>
      </c>
      <c r="BC6" s="4">
        <f>AX6+BC5</f>
        <v>0</v>
      </c>
      <c r="BD6" s="7">
        <f>BD5/F6</f>
        <v>0.57692307692307687</v>
      </c>
      <c r="BE6" s="4"/>
      <c r="BF6" s="4">
        <f>BA6+BF5</f>
        <v>0</v>
      </c>
      <c r="BG6" s="4">
        <f>BB6+BG5</f>
        <v>0</v>
      </c>
      <c r="BH6" s="4">
        <f>BC6+BH5</f>
        <v>0</v>
      </c>
      <c r="BI6" s="7">
        <f>BI5/F6</f>
        <v>0.57692307692307687</v>
      </c>
      <c r="BJ6" s="4"/>
      <c r="BK6" s="4">
        <f>BF6+BK5</f>
        <v>0</v>
      </c>
      <c r="BL6" s="4">
        <f>BG6+BL5</f>
        <v>0</v>
      </c>
      <c r="BM6" s="4">
        <f>BH6+BM5</f>
        <v>0</v>
      </c>
      <c r="BN6" s="7">
        <f>BN5/F6</f>
        <v>0.57692307692307687</v>
      </c>
      <c r="BO6" s="4"/>
      <c r="BP6" s="4">
        <f>BK6+BP5</f>
        <v>0</v>
      </c>
      <c r="BQ6" s="4">
        <f>BL6+BQ5</f>
        <v>0</v>
      </c>
      <c r="BR6" s="4">
        <f>BM6+BR5</f>
        <v>0</v>
      </c>
      <c r="BS6" s="7">
        <f>BS5/F6</f>
        <v>0.57692307692307687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26" sqref="B26"/>
    </sheetView>
  </sheetViews>
  <sheetFormatPr defaultColWidth="8.85546875" defaultRowHeight="15" x14ac:dyDescent="0.25"/>
  <cols>
    <col min="1" max="1" width="8.85546875" bestFit="1" customWidth="1"/>
    <col min="2" max="2" width="17" bestFit="1" customWidth="1"/>
    <col min="3" max="3" width="4.42578125" customWidth="1"/>
    <col min="4" max="4" width="6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71"/>
      <c r="C1" s="56"/>
      <c r="D1" s="56"/>
      <c r="E1" s="56"/>
      <c r="F1" s="56"/>
      <c r="G1" s="56"/>
      <c r="H1" s="157"/>
      <c r="I1" s="157"/>
      <c r="J1" s="157"/>
      <c r="K1" s="71"/>
      <c r="L1" s="71"/>
      <c r="M1" s="197" t="s">
        <v>424</v>
      </c>
      <c r="N1" s="198"/>
      <c r="O1" s="198"/>
      <c r="P1" s="199"/>
      <c r="Q1" s="197" t="s">
        <v>157</v>
      </c>
      <c r="R1" s="198"/>
      <c r="S1" s="198"/>
      <c r="T1" s="198"/>
      <c r="U1" s="199"/>
      <c r="V1" s="197" t="s">
        <v>361</v>
      </c>
      <c r="W1" s="198"/>
      <c r="X1" s="198"/>
      <c r="Y1" s="198"/>
      <c r="Z1" s="199"/>
      <c r="AA1" s="197" t="s">
        <v>176</v>
      </c>
      <c r="AB1" s="198"/>
      <c r="AC1" s="198"/>
      <c r="AD1" s="198"/>
      <c r="AE1" s="199"/>
      <c r="AF1" s="197" t="s">
        <v>177</v>
      </c>
      <c r="AG1" s="198"/>
      <c r="AH1" s="198"/>
      <c r="AI1" s="198"/>
      <c r="AJ1" s="199"/>
      <c r="AK1" s="197" t="s">
        <v>94</v>
      </c>
      <c r="AL1" s="198"/>
      <c r="AM1" s="198"/>
      <c r="AN1" s="198"/>
      <c r="AO1" s="199"/>
      <c r="AP1" s="197" t="s">
        <v>95</v>
      </c>
      <c r="AQ1" s="198"/>
      <c r="AR1" s="198"/>
      <c r="AS1" s="198"/>
      <c r="AT1" s="199"/>
      <c r="AU1" s="197" t="s">
        <v>65</v>
      </c>
      <c r="AV1" s="198"/>
      <c r="AW1" s="198"/>
      <c r="AX1" s="198"/>
      <c r="AY1" s="199"/>
      <c r="AZ1" s="197" t="s">
        <v>66</v>
      </c>
      <c r="BA1" s="198"/>
      <c r="BB1" s="198"/>
      <c r="BC1" s="198"/>
      <c r="BD1" s="199"/>
      <c r="BE1" s="197" t="s">
        <v>58</v>
      </c>
      <c r="BF1" s="198"/>
      <c r="BG1" s="198"/>
      <c r="BH1" s="198"/>
      <c r="BI1" s="199"/>
      <c r="BJ1" s="197" t="s">
        <v>278</v>
      </c>
      <c r="BK1" s="198"/>
      <c r="BL1" s="198"/>
      <c r="BM1" s="198"/>
      <c r="BN1" s="199"/>
      <c r="BO1" s="197" t="s">
        <v>396</v>
      </c>
      <c r="BP1" s="198"/>
      <c r="BQ1" s="198"/>
      <c r="BR1" s="198"/>
      <c r="BS1" s="199"/>
    </row>
    <row r="2" spans="1:7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s="39" customFormat="1" x14ac:dyDescent="0.25">
      <c r="A3" s="75" t="s">
        <v>148</v>
      </c>
      <c r="B3" s="59"/>
      <c r="C3" s="59"/>
      <c r="D3" s="59"/>
      <c r="E3" s="80"/>
      <c r="F3" s="59"/>
      <c r="G3" s="76"/>
      <c r="H3" s="156"/>
      <c r="I3" s="156"/>
      <c r="J3" s="156"/>
      <c r="K3" s="59"/>
      <c r="L3" s="59"/>
      <c r="M3" s="23"/>
      <c r="N3" s="23"/>
      <c r="O3" s="23"/>
      <c r="P3" s="59"/>
      <c r="Q3" s="23"/>
      <c r="R3" s="23"/>
      <c r="S3" s="23"/>
      <c r="T3" s="23"/>
      <c r="U3" s="59"/>
      <c r="V3" s="23"/>
      <c r="W3" s="23"/>
      <c r="X3" s="23"/>
      <c r="Y3" s="23"/>
      <c r="Z3" s="59"/>
      <c r="AA3" s="23"/>
      <c r="AB3" s="23"/>
      <c r="AC3" s="23"/>
      <c r="AD3" s="23"/>
      <c r="AE3" s="59"/>
      <c r="AF3" s="23"/>
      <c r="AG3" s="23"/>
      <c r="AH3" s="23"/>
      <c r="AI3" s="23"/>
      <c r="AJ3" s="59"/>
      <c r="AK3" s="23"/>
      <c r="AL3" s="23"/>
      <c r="AM3" s="23"/>
      <c r="AN3" s="23"/>
      <c r="AO3" s="59"/>
      <c r="AP3" s="23"/>
      <c r="AQ3" s="23"/>
      <c r="AR3" s="23"/>
      <c r="AS3" s="23"/>
      <c r="AT3" s="59"/>
      <c r="AU3" s="23"/>
      <c r="AV3" s="23"/>
      <c r="AW3" s="23"/>
      <c r="AX3" s="23"/>
      <c r="AY3" s="59"/>
      <c r="AZ3" s="23"/>
      <c r="BA3" s="23"/>
      <c r="BB3" s="23"/>
      <c r="BC3" s="23"/>
      <c r="BD3" s="59"/>
      <c r="BE3" s="23"/>
      <c r="BF3" s="23"/>
      <c r="BG3" s="23"/>
      <c r="BH3" s="23"/>
      <c r="BI3" s="59"/>
      <c r="BJ3" s="23"/>
      <c r="BK3" s="23"/>
      <c r="BL3" s="23"/>
      <c r="BM3" s="23"/>
      <c r="BN3" s="59"/>
      <c r="BO3" s="23"/>
      <c r="BP3" s="23"/>
      <c r="BQ3" s="23"/>
      <c r="BR3" s="23"/>
      <c r="BS3" s="59"/>
    </row>
    <row r="4" spans="1:71" s="39" customFormat="1" x14ac:dyDescent="0.25">
      <c r="A4" s="6"/>
      <c r="B4" s="27" t="s">
        <v>205</v>
      </c>
      <c r="C4" s="6">
        <v>3</v>
      </c>
      <c r="D4" s="17">
        <v>889</v>
      </c>
      <c r="E4" s="20">
        <v>26</v>
      </c>
      <c r="F4" s="6">
        <f>IF(B4="MAL",E4,IF(E4&gt;=11,E4+variables!$B$1,11))</f>
        <v>27</v>
      </c>
      <c r="G4" s="38">
        <f>$BS4/F4</f>
        <v>0.85185185185185186</v>
      </c>
      <c r="H4" s="149">
        <v>12</v>
      </c>
      <c r="I4" s="149">
        <f>+H4+J4</f>
        <v>12</v>
      </c>
      <c r="J4" s="164"/>
      <c r="K4" s="16">
        <v>2017</v>
      </c>
      <c r="L4" s="16">
        <v>2017</v>
      </c>
      <c r="M4" s="16"/>
      <c r="N4" s="16">
        <v>10</v>
      </c>
      <c r="O4" s="16">
        <v>1</v>
      </c>
      <c r="P4" s="149">
        <f>SUM(M4:O4)+H4</f>
        <v>23</v>
      </c>
      <c r="Q4" s="16"/>
      <c r="R4" s="16"/>
      <c r="S4" s="16"/>
      <c r="T4" s="16"/>
      <c r="U4" s="6">
        <f>SUM(P4:T4)</f>
        <v>23</v>
      </c>
      <c r="V4" s="16"/>
      <c r="W4" s="16"/>
      <c r="X4" s="16"/>
      <c r="Y4" s="16"/>
      <c r="Z4" s="6">
        <f>SUM(U4:Y4)</f>
        <v>23</v>
      </c>
      <c r="AA4" s="16"/>
      <c r="AB4" s="16"/>
      <c r="AC4" s="16"/>
      <c r="AD4" s="16"/>
      <c r="AE4" s="6">
        <f>SUM(Z4:AD4)</f>
        <v>23</v>
      </c>
      <c r="AF4" s="16"/>
      <c r="AG4" s="16"/>
      <c r="AH4" s="16"/>
      <c r="AI4" s="16"/>
      <c r="AJ4" s="6">
        <f>SUM(AE4:AI4)</f>
        <v>23</v>
      </c>
      <c r="AK4" s="16"/>
      <c r="AL4" s="16"/>
      <c r="AM4" s="16"/>
      <c r="AN4" s="16"/>
      <c r="AO4" s="6">
        <f>SUM(AJ4:AN4)</f>
        <v>23</v>
      </c>
      <c r="AP4" s="16"/>
      <c r="AQ4" s="16"/>
      <c r="AR4" s="16"/>
      <c r="AS4" s="16"/>
      <c r="AT4" s="6">
        <f>SUM(AO4:AS4)</f>
        <v>23</v>
      </c>
      <c r="AU4" s="16"/>
      <c r="AV4" s="16"/>
      <c r="AW4" s="16"/>
      <c r="AX4" s="16"/>
      <c r="AY4" s="6">
        <f>SUM(AT4:AX4)</f>
        <v>23</v>
      </c>
      <c r="AZ4" s="16"/>
      <c r="BA4" s="16"/>
      <c r="BB4" s="16"/>
      <c r="BC4" s="16"/>
      <c r="BD4" s="6">
        <f>SUM(AY4:BC4)</f>
        <v>23</v>
      </c>
      <c r="BE4" s="16"/>
      <c r="BF4" s="16"/>
      <c r="BG4" s="16"/>
      <c r="BH4" s="16"/>
      <c r="BI4" s="6">
        <f>SUM(BD4:BH4)</f>
        <v>23</v>
      </c>
      <c r="BJ4" s="16"/>
      <c r="BK4" s="16"/>
      <c r="BL4" s="16"/>
      <c r="BM4" s="16"/>
      <c r="BN4" s="6">
        <f>SUM(BI4:BM4)</f>
        <v>23</v>
      </c>
      <c r="BO4" s="16"/>
      <c r="BP4" s="16"/>
      <c r="BQ4" s="16"/>
      <c r="BR4" s="16"/>
      <c r="BS4" s="6">
        <f>SUM(BN4:BR4)</f>
        <v>23</v>
      </c>
    </row>
    <row r="5" spans="1:71" s="39" customFormat="1" x14ac:dyDescent="0.25">
      <c r="A5" s="6"/>
      <c r="B5" s="6"/>
      <c r="C5" s="6"/>
      <c r="D5" s="6"/>
      <c r="E5" s="6"/>
      <c r="F5" s="6"/>
      <c r="G5" s="6"/>
      <c r="H5" s="149"/>
      <c r="I5" s="149"/>
      <c r="J5" s="149"/>
      <c r="K5" s="6"/>
      <c r="L5" s="6"/>
      <c r="M5" s="6">
        <f t="shared" ref="M5:AR5" si="0">SUM(M3:M4)</f>
        <v>0</v>
      </c>
      <c r="N5" s="6">
        <f t="shared" si="0"/>
        <v>10</v>
      </c>
      <c r="O5" s="6">
        <f t="shared" si="0"/>
        <v>1</v>
      </c>
      <c r="P5" s="6">
        <f t="shared" si="0"/>
        <v>23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23</v>
      </c>
      <c r="V5" s="6">
        <f t="shared" si="0"/>
        <v>0</v>
      </c>
      <c r="W5" s="6">
        <f t="shared" si="0"/>
        <v>0</v>
      </c>
      <c r="X5" s="6">
        <f t="shared" si="0"/>
        <v>0</v>
      </c>
      <c r="Y5" s="6">
        <f t="shared" si="0"/>
        <v>0</v>
      </c>
      <c r="Z5" s="6">
        <f t="shared" si="0"/>
        <v>23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23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23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23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23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23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23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23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23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23</v>
      </c>
    </row>
    <row r="6" spans="1:71" s="39" customFormat="1" x14ac:dyDescent="0.25">
      <c r="A6" s="6"/>
      <c r="B6" s="6" t="s">
        <v>299</v>
      </c>
      <c r="C6" s="6">
        <f>COUNT(C4:C4)</f>
        <v>1</v>
      </c>
      <c r="D6" s="6"/>
      <c r="E6" s="6">
        <f>SUM(E3:E4)</f>
        <v>26</v>
      </c>
      <c r="F6" s="6">
        <f>SUM(F3:F4)</f>
        <v>27</v>
      </c>
      <c r="G6" s="38">
        <f>$BS5/F6</f>
        <v>0.85185185185185186</v>
      </c>
      <c r="H6" s="149">
        <f>+H4</f>
        <v>12</v>
      </c>
      <c r="I6" s="149">
        <f>+I4</f>
        <v>12</v>
      </c>
      <c r="J6" s="149">
        <f>SUM(J3:J4)</f>
        <v>0</v>
      </c>
      <c r="K6" s="6"/>
      <c r="L6" s="6"/>
      <c r="M6" s="6"/>
      <c r="N6" s="6"/>
      <c r="O6" s="6"/>
      <c r="P6" s="38">
        <f>P5/F6</f>
        <v>0.85185185185185186</v>
      </c>
      <c r="Q6" s="6"/>
      <c r="R6" s="6">
        <f>M5+R5</f>
        <v>0</v>
      </c>
      <c r="S6" s="6">
        <f>N5+S5</f>
        <v>10</v>
      </c>
      <c r="T6" s="6">
        <f>O5+T5</f>
        <v>1</v>
      </c>
      <c r="U6" s="38">
        <f>U5/F6</f>
        <v>0.85185185185185186</v>
      </c>
      <c r="V6" s="6"/>
      <c r="W6" s="6">
        <f>R6+W5</f>
        <v>0</v>
      </c>
      <c r="X6" s="6">
        <f>S6+X5</f>
        <v>10</v>
      </c>
      <c r="Y6" s="6">
        <f>T6+Y5</f>
        <v>1</v>
      </c>
      <c r="Z6" s="38">
        <f>Z5/F6</f>
        <v>0.85185185185185186</v>
      </c>
      <c r="AA6" s="6"/>
      <c r="AB6" s="6">
        <f>W6+AB5</f>
        <v>0</v>
      </c>
      <c r="AC6" s="6">
        <f>X6+AC5</f>
        <v>10</v>
      </c>
      <c r="AD6" s="6">
        <f>Y6+AD5</f>
        <v>1</v>
      </c>
      <c r="AE6" s="38">
        <f>AE5/F6</f>
        <v>0.85185185185185186</v>
      </c>
      <c r="AF6" s="6"/>
      <c r="AG6" s="6">
        <f>AB6+AG5</f>
        <v>0</v>
      </c>
      <c r="AH6" s="6">
        <f>AC6+AH5</f>
        <v>10</v>
      </c>
      <c r="AI6" s="6">
        <f>AD6+AI5</f>
        <v>1</v>
      </c>
      <c r="AJ6" s="38">
        <f>AJ5/F6</f>
        <v>0.85185185185185186</v>
      </c>
      <c r="AK6" s="6"/>
      <c r="AL6" s="6">
        <f>AG6+AL5</f>
        <v>0</v>
      </c>
      <c r="AM6" s="6">
        <f>AH6+AM5</f>
        <v>10</v>
      </c>
      <c r="AN6" s="6">
        <f>AI6+AN5</f>
        <v>1</v>
      </c>
      <c r="AO6" s="38">
        <f>AO5/F6</f>
        <v>0.85185185185185186</v>
      </c>
      <c r="AP6" s="6"/>
      <c r="AQ6" s="6">
        <f>AL6+AQ5</f>
        <v>0</v>
      </c>
      <c r="AR6" s="6">
        <f>AM6+AR5</f>
        <v>10</v>
      </c>
      <c r="AS6" s="6">
        <f>AN6+AS5</f>
        <v>1</v>
      </c>
      <c r="AT6" s="38">
        <f>AT5/F6</f>
        <v>0.85185185185185186</v>
      </c>
      <c r="AU6" s="6"/>
      <c r="AV6" s="6">
        <f>AQ6+AV5</f>
        <v>0</v>
      </c>
      <c r="AW6" s="6">
        <f>AR6+AW5</f>
        <v>10</v>
      </c>
      <c r="AX6" s="6">
        <f>AS6+AX5</f>
        <v>1</v>
      </c>
      <c r="AY6" s="38">
        <f>AY5/F6</f>
        <v>0.85185185185185186</v>
      </c>
      <c r="AZ6" s="6"/>
      <c r="BA6" s="6">
        <f>AV6+BA5</f>
        <v>0</v>
      </c>
      <c r="BB6" s="6">
        <f>AW6+BB5</f>
        <v>10</v>
      </c>
      <c r="BC6" s="6">
        <f>AX6+BC5</f>
        <v>1</v>
      </c>
      <c r="BD6" s="38">
        <f>BD5/F6</f>
        <v>0.85185185185185186</v>
      </c>
      <c r="BE6" s="6"/>
      <c r="BF6" s="6">
        <f>BA6+BF5</f>
        <v>0</v>
      </c>
      <c r="BG6" s="6">
        <f>BB6+BG5</f>
        <v>10</v>
      </c>
      <c r="BH6" s="6">
        <f>BC6+BH5</f>
        <v>1</v>
      </c>
      <c r="BI6" s="38">
        <f>BI5/F6</f>
        <v>0.85185185185185186</v>
      </c>
      <c r="BJ6" s="6"/>
      <c r="BK6" s="6">
        <f>BF6+BK5</f>
        <v>0</v>
      </c>
      <c r="BL6" s="6">
        <f>BG6+BL5</f>
        <v>10</v>
      </c>
      <c r="BM6" s="6">
        <f>BH6+BM5</f>
        <v>1</v>
      </c>
      <c r="BN6" s="38">
        <f>BN5/F6</f>
        <v>0.85185185185185186</v>
      </c>
      <c r="BO6" s="6"/>
      <c r="BP6" s="6">
        <f>BK6+BP5</f>
        <v>0</v>
      </c>
      <c r="BQ6" s="6">
        <f>BL6+BQ5</f>
        <v>10</v>
      </c>
      <c r="BR6" s="6">
        <f>BM6+BR5</f>
        <v>1</v>
      </c>
      <c r="BS6" s="38">
        <f>BS5/F6</f>
        <v>0.85185185185185186</v>
      </c>
    </row>
    <row r="7" spans="1:71" s="39" customFormat="1" x14ac:dyDescent="0.25">
      <c r="H7" s="161"/>
      <c r="I7" s="161"/>
      <c r="J7" s="161"/>
    </row>
    <row r="8" spans="1:71" s="39" customFormat="1" x14ac:dyDescent="0.25">
      <c r="A8" s="37" t="s">
        <v>258</v>
      </c>
      <c r="B8" s="6" t="s">
        <v>142</v>
      </c>
      <c r="C8" s="6"/>
      <c r="D8" s="6"/>
      <c r="E8" s="30">
        <v>83</v>
      </c>
      <c r="F8" s="6">
        <f>IF(B8="MAL",E8,IF(E8&gt;=11,E8+variables!$B$1,11))</f>
        <v>83</v>
      </c>
      <c r="G8" s="38">
        <f>BS8/F8</f>
        <v>0.91566265060240959</v>
      </c>
      <c r="H8" s="149">
        <v>76</v>
      </c>
      <c r="I8" s="149">
        <f>+H8+J8</f>
        <v>76</v>
      </c>
      <c r="J8" s="164"/>
      <c r="K8" s="73">
        <v>2017</v>
      </c>
      <c r="L8" s="16">
        <v>2017</v>
      </c>
      <c r="M8" s="16"/>
      <c r="N8" s="16"/>
      <c r="O8" s="16"/>
      <c r="P8" s="149">
        <f>+H8</f>
        <v>76</v>
      </c>
      <c r="Q8" s="16"/>
      <c r="R8" s="16"/>
      <c r="S8" s="16"/>
      <c r="T8" s="16"/>
      <c r="U8" s="6">
        <f t="shared" ref="U8:U15" si="2">SUM(P8:T8)</f>
        <v>76</v>
      </c>
      <c r="V8" s="16"/>
      <c r="W8" s="16"/>
      <c r="X8" s="16"/>
      <c r="Y8" s="16"/>
      <c r="Z8" s="6">
        <f t="shared" ref="Z8:Z15" si="3">SUM(U8:Y8)</f>
        <v>76</v>
      </c>
      <c r="AA8" s="16"/>
      <c r="AB8" s="16"/>
      <c r="AC8" s="16"/>
      <c r="AD8" s="16"/>
      <c r="AE8" s="6">
        <f t="shared" ref="AE8:AE15" si="4">SUM(Z8:AD8)</f>
        <v>76</v>
      </c>
      <c r="AF8" s="16"/>
      <c r="AG8" s="16"/>
      <c r="AH8" s="16"/>
      <c r="AI8" s="16"/>
      <c r="AJ8" s="6">
        <f t="shared" ref="AJ8:AJ15" si="5">SUM(AE8:AI8)</f>
        <v>76</v>
      </c>
      <c r="AK8" s="16"/>
      <c r="AL8" s="16"/>
      <c r="AM8" s="16"/>
      <c r="AN8" s="16"/>
      <c r="AO8" s="6">
        <f t="shared" ref="AO8:AO15" si="6">SUM(AJ8:AN8)</f>
        <v>76</v>
      </c>
      <c r="AP8" s="16"/>
      <c r="AQ8" s="16"/>
      <c r="AR8" s="16"/>
      <c r="AS8" s="16"/>
      <c r="AT8" s="6">
        <f t="shared" ref="AT8:AT15" si="7">SUM(AO8:AS8)</f>
        <v>76</v>
      </c>
      <c r="AU8" s="16"/>
      <c r="AV8" s="16"/>
      <c r="AW8" s="16"/>
      <c r="AX8" s="16"/>
      <c r="AY8" s="6">
        <f t="shared" ref="AY8:AY15" si="8">SUM(AT8:AX8)</f>
        <v>76</v>
      </c>
      <c r="AZ8" s="16"/>
      <c r="BA8" s="16"/>
      <c r="BB8" s="16"/>
      <c r="BC8" s="16"/>
      <c r="BD8" s="6">
        <f t="shared" ref="BD8:BD15" si="9">SUM(AY8:BC8)</f>
        <v>76</v>
      </c>
      <c r="BE8" s="16"/>
      <c r="BF8" s="16"/>
      <c r="BG8" s="16"/>
      <c r="BH8" s="16"/>
      <c r="BI8" s="6">
        <f t="shared" ref="BI8:BI17" si="10">SUM(BD8:BH8)</f>
        <v>76</v>
      </c>
      <c r="BJ8" s="16"/>
      <c r="BK8" s="16"/>
      <c r="BL8" s="16"/>
      <c r="BM8" s="16"/>
      <c r="BN8" s="6">
        <f t="shared" ref="BN8:BN15" si="11">SUM(BI8:BM8)</f>
        <v>76</v>
      </c>
      <c r="BO8" s="16"/>
      <c r="BP8" s="16"/>
      <c r="BQ8" s="16"/>
      <c r="BR8" s="16"/>
      <c r="BS8" s="6">
        <f t="shared" ref="BS8:BS15" si="12">SUM(BN8:BR8)</f>
        <v>76</v>
      </c>
    </row>
    <row r="9" spans="1:71" s="39" customFormat="1" x14ac:dyDescent="0.25">
      <c r="A9" s="37"/>
      <c r="B9" s="6" t="s">
        <v>362</v>
      </c>
      <c r="C9" s="24">
        <v>2</v>
      </c>
      <c r="D9" s="25">
        <v>3883</v>
      </c>
      <c r="E9" s="30">
        <v>26</v>
      </c>
      <c r="F9" s="6">
        <f>IF(B9="MAL",E9,IF(E9&gt;=11,E9+variables!$B$1,11))</f>
        <v>27</v>
      </c>
      <c r="G9" s="38">
        <f t="shared" ref="G9:G17" si="13">$BS9/F9</f>
        <v>0.48148148148148145</v>
      </c>
      <c r="H9" s="149">
        <v>13</v>
      </c>
      <c r="I9" s="149">
        <f t="shared" ref="I9:I17" si="14">+H9+J9</f>
        <v>13</v>
      </c>
      <c r="J9" s="164"/>
      <c r="K9" s="73">
        <v>2017</v>
      </c>
      <c r="L9" s="16">
        <v>2017</v>
      </c>
      <c r="M9" s="16"/>
      <c r="N9" s="16"/>
      <c r="O9" s="16"/>
      <c r="P9" s="149">
        <f>H9+SUM(M9:O9)</f>
        <v>13</v>
      </c>
      <c r="Q9" s="16"/>
      <c r="R9" s="16"/>
      <c r="S9" s="16"/>
      <c r="T9" s="16"/>
      <c r="U9" s="6">
        <f t="shared" si="2"/>
        <v>13</v>
      </c>
      <c r="V9" s="16"/>
      <c r="W9" s="16"/>
      <c r="X9" s="16"/>
      <c r="Y9" s="16"/>
      <c r="Z9" s="6">
        <f t="shared" si="3"/>
        <v>13</v>
      </c>
      <c r="AA9" s="16"/>
      <c r="AB9" s="16"/>
      <c r="AC9" s="16"/>
      <c r="AD9" s="16"/>
      <c r="AE9" s="6">
        <f t="shared" si="4"/>
        <v>13</v>
      </c>
      <c r="AF9" s="16"/>
      <c r="AG9" s="16"/>
      <c r="AH9" s="16"/>
      <c r="AI9" s="16"/>
      <c r="AJ9" s="6">
        <f t="shared" si="5"/>
        <v>13</v>
      </c>
      <c r="AK9" s="16"/>
      <c r="AL9" s="16"/>
      <c r="AM9" s="16"/>
      <c r="AN9" s="16"/>
      <c r="AO9" s="6">
        <f t="shared" si="6"/>
        <v>13</v>
      </c>
      <c r="AP9" s="16"/>
      <c r="AQ9" s="16"/>
      <c r="AR9" s="16"/>
      <c r="AS9" s="16"/>
      <c r="AT9" s="6">
        <f t="shared" si="7"/>
        <v>13</v>
      </c>
      <c r="AU9" s="16"/>
      <c r="AV9" s="16"/>
      <c r="AW9" s="16"/>
      <c r="AX9" s="16"/>
      <c r="AY9" s="6">
        <f t="shared" si="8"/>
        <v>13</v>
      </c>
      <c r="AZ9" s="16"/>
      <c r="BA9" s="16"/>
      <c r="BB9" s="16"/>
      <c r="BC9" s="16"/>
      <c r="BD9" s="6">
        <f t="shared" si="9"/>
        <v>13</v>
      </c>
      <c r="BE9" s="16"/>
      <c r="BF9" s="16"/>
      <c r="BG9" s="16"/>
      <c r="BH9" s="16"/>
      <c r="BI9" s="6">
        <f t="shared" si="10"/>
        <v>13</v>
      </c>
      <c r="BJ9" s="16"/>
      <c r="BK9" s="16"/>
      <c r="BL9" s="16"/>
      <c r="BM9" s="16"/>
      <c r="BN9" s="6">
        <f t="shared" si="11"/>
        <v>13</v>
      </c>
      <c r="BO9" s="16"/>
      <c r="BP9" s="16"/>
      <c r="BQ9" s="16"/>
      <c r="BR9" s="16"/>
      <c r="BS9" s="6">
        <f t="shared" si="12"/>
        <v>13</v>
      </c>
    </row>
    <row r="10" spans="1:71" s="39" customFormat="1" x14ac:dyDescent="0.25">
      <c r="A10" s="37"/>
      <c r="B10" s="6" t="s">
        <v>48</v>
      </c>
      <c r="C10" s="24">
        <v>3</v>
      </c>
      <c r="D10" s="25">
        <v>2978</v>
      </c>
      <c r="E10" s="30">
        <v>39</v>
      </c>
      <c r="F10" s="6">
        <f>IF(B10="MAL",E10,IF(E10&gt;=11,E10+variables!$B$1,11))</f>
        <v>40</v>
      </c>
      <c r="G10" s="38">
        <f t="shared" si="13"/>
        <v>0.92500000000000004</v>
      </c>
      <c r="H10" s="149">
        <v>30</v>
      </c>
      <c r="I10" s="149">
        <f t="shared" si="14"/>
        <v>30</v>
      </c>
      <c r="J10" s="164"/>
      <c r="K10" s="73">
        <v>2017</v>
      </c>
      <c r="L10" s="16">
        <v>2017</v>
      </c>
      <c r="M10" s="16">
        <v>1</v>
      </c>
      <c r="N10" s="16">
        <v>1</v>
      </c>
      <c r="O10" s="16">
        <v>5</v>
      </c>
      <c r="P10" s="149">
        <f t="shared" ref="P10:P17" si="15">H10+SUM(M10:O10)</f>
        <v>37</v>
      </c>
      <c r="Q10" s="16"/>
      <c r="R10" s="16"/>
      <c r="S10" s="16"/>
      <c r="T10" s="16"/>
      <c r="U10" s="6">
        <f>SUM(P10:T10)</f>
        <v>37</v>
      </c>
      <c r="V10" s="16"/>
      <c r="W10" s="16"/>
      <c r="X10" s="16"/>
      <c r="Y10" s="16"/>
      <c r="Z10" s="6">
        <f t="shared" si="3"/>
        <v>37</v>
      </c>
      <c r="AA10" s="16"/>
      <c r="AB10" s="16"/>
      <c r="AC10" s="16"/>
      <c r="AD10" s="16"/>
      <c r="AE10" s="6">
        <f>SUM(Z10:AD10)</f>
        <v>37</v>
      </c>
      <c r="AF10" s="16"/>
      <c r="AG10" s="16"/>
      <c r="AH10" s="16"/>
      <c r="AI10" s="16"/>
      <c r="AJ10" s="6">
        <f t="shared" si="5"/>
        <v>37</v>
      </c>
      <c r="AK10" s="16"/>
      <c r="AL10" s="16"/>
      <c r="AM10" s="16"/>
      <c r="AN10" s="16"/>
      <c r="AO10" s="6">
        <f>SUM(AJ10:AN10)</f>
        <v>37</v>
      </c>
      <c r="AP10" s="16"/>
      <c r="AQ10" s="16"/>
      <c r="AR10" s="16"/>
      <c r="AS10" s="16"/>
      <c r="AT10" s="6">
        <f>SUM(AO10:AS10)</f>
        <v>37</v>
      </c>
      <c r="AU10" s="16"/>
      <c r="AV10" s="16"/>
      <c r="AW10" s="16"/>
      <c r="AX10" s="16"/>
      <c r="AY10" s="6">
        <f>SUM(AT10:AX10)</f>
        <v>37</v>
      </c>
      <c r="AZ10" s="16"/>
      <c r="BA10" s="16"/>
      <c r="BB10" s="16"/>
      <c r="BC10" s="16"/>
      <c r="BD10" s="6">
        <f>SUM(AY10:BC10)</f>
        <v>37</v>
      </c>
      <c r="BE10" s="16"/>
      <c r="BF10" s="16"/>
      <c r="BG10" s="16"/>
      <c r="BH10" s="16"/>
      <c r="BI10" s="6">
        <f t="shared" si="10"/>
        <v>37</v>
      </c>
      <c r="BJ10" s="16"/>
      <c r="BK10" s="16"/>
      <c r="BL10" s="16"/>
      <c r="BM10" s="16"/>
      <c r="BN10" s="6">
        <f>SUM(BI10:BM10)</f>
        <v>37</v>
      </c>
      <c r="BO10" s="16"/>
      <c r="BP10" s="16"/>
      <c r="BQ10" s="16"/>
      <c r="BR10" s="16"/>
      <c r="BS10" s="6">
        <f t="shared" si="12"/>
        <v>37</v>
      </c>
    </row>
    <row r="11" spans="1:71" s="39" customFormat="1" x14ac:dyDescent="0.25">
      <c r="A11" s="37"/>
      <c r="B11" s="6" t="s">
        <v>160</v>
      </c>
      <c r="C11" s="24">
        <v>37</v>
      </c>
      <c r="D11" s="25">
        <v>454</v>
      </c>
      <c r="E11" s="30">
        <v>22</v>
      </c>
      <c r="F11" s="6">
        <f>IF(B11="MAL",E11,IF(E11&gt;=11,E11+variables!$B$1,11))</f>
        <v>23</v>
      </c>
      <c r="G11" s="38">
        <f t="shared" si="13"/>
        <v>0.21739130434782608</v>
      </c>
      <c r="H11" s="149">
        <v>5</v>
      </c>
      <c r="I11" s="149">
        <f t="shared" si="14"/>
        <v>5</v>
      </c>
      <c r="J11" s="164"/>
      <c r="K11" s="73">
        <v>2017</v>
      </c>
      <c r="L11" s="16">
        <v>2017</v>
      </c>
      <c r="M11" s="16"/>
      <c r="N11" s="16"/>
      <c r="O11" s="16"/>
      <c r="P11" s="149">
        <f t="shared" si="15"/>
        <v>5</v>
      </c>
      <c r="Q11" s="16"/>
      <c r="R11" s="16"/>
      <c r="S11" s="16"/>
      <c r="T11" s="16"/>
      <c r="U11" s="6">
        <f>SUM(P11:T11)</f>
        <v>5</v>
      </c>
      <c r="V11" s="16"/>
      <c r="W11" s="16"/>
      <c r="X11" s="16"/>
      <c r="Y11" s="16"/>
      <c r="Z11" s="6">
        <f>SUM(U11:Y11)</f>
        <v>5</v>
      </c>
      <c r="AA11" s="16"/>
      <c r="AB11" s="16"/>
      <c r="AC11" s="16"/>
      <c r="AD11" s="16"/>
      <c r="AE11" s="6">
        <f>SUM(Z11:AD11)</f>
        <v>5</v>
      </c>
      <c r="AF11" s="16"/>
      <c r="AG11" s="16"/>
      <c r="AH11" s="16"/>
      <c r="AI11" s="16"/>
      <c r="AJ11" s="6">
        <f>SUM(AE11:AI11)</f>
        <v>5</v>
      </c>
      <c r="AK11" s="16"/>
      <c r="AL11" s="16"/>
      <c r="AM11" s="16"/>
      <c r="AN11" s="16"/>
      <c r="AO11" s="6">
        <f>SUM(AJ11:AN11)</f>
        <v>5</v>
      </c>
      <c r="AP11" s="16"/>
      <c r="AQ11" s="16"/>
      <c r="AR11" s="16"/>
      <c r="AS11" s="16"/>
      <c r="AT11" s="6">
        <f>SUM(AO11:AS11)</f>
        <v>5</v>
      </c>
      <c r="AU11" s="16"/>
      <c r="AV11" s="16"/>
      <c r="AW11" s="16"/>
      <c r="AX11" s="16"/>
      <c r="AY11" s="6">
        <f>SUM(AT11:AX11)</f>
        <v>5</v>
      </c>
      <c r="AZ11" s="16"/>
      <c r="BA11" s="16"/>
      <c r="BB11" s="16"/>
      <c r="BC11" s="16"/>
      <c r="BD11" s="6">
        <f>SUM(AY11:BC11)</f>
        <v>5</v>
      </c>
      <c r="BE11" s="16"/>
      <c r="BF11" s="16"/>
      <c r="BG11" s="16"/>
      <c r="BH11" s="16"/>
      <c r="BI11" s="6">
        <f t="shared" si="10"/>
        <v>5</v>
      </c>
      <c r="BJ11" s="16"/>
      <c r="BK11" s="16"/>
      <c r="BL11" s="16"/>
      <c r="BM11" s="16"/>
      <c r="BN11" s="6">
        <f>SUM(BI11:BM11)</f>
        <v>5</v>
      </c>
      <c r="BO11" s="16"/>
      <c r="BP11" s="16"/>
      <c r="BQ11" s="16"/>
      <c r="BR11" s="16"/>
      <c r="BS11" s="6">
        <f t="shared" si="12"/>
        <v>5</v>
      </c>
    </row>
    <row r="12" spans="1:71" s="39" customFormat="1" x14ac:dyDescent="0.25">
      <c r="A12" s="115"/>
      <c r="B12" s="6" t="s">
        <v>397</v>
      </c>
      <c r="C12" s="24">
        <v>42</v>
      </c>
      <c r="D12" s="25">
        <v>5220</v>
      </c>
      <c r="E12" s="30">
        <v>40</v>
      </c>
      <c r="F12" s="6">
        <f>IF(B12="MAL",E12,IF(E12&gt;=11,E12+variables!$B$1,11))</f>
        <v>41</v>
      </c>
      <c r="G12" s="38">
        <f t="shared" si="13"/>
        <v>0.34146341463414637</v>
      </c>
      <c r="H12" s="149">
        <v>14</v>
      </c>
      <c r="I12" s="149">
        <f t="shared" si="14"/>
        <v>14</v>
      </c>
      <c r="J12" s="164"/>
      <c r="K12" s="73">
        <v>2017</v>
      </c>
      <c r="L12" s="16">
        <v>2017</v>
      </c>
      <c r="M12" s="16"/>
      <c r="N12" s="16"/>
      <c r="O12" s="16"/>
      <c r="P12" s="149">
        <f t="shared" si="15"/>
        <v>14</v>
      </c>
      <c r="Q12" s="16"/>
      <c r="R12" s="16"/>
      <c r="S12" s="16"/>
      <c r="T12" s="16"/>
      <c r="U12" s="6">
        <f>SUM(P12:T12)</f>
        <v>14</v>
      </c>
      <c r="V12" s="16"/>
      <c r="W12" s="16"/>
      <c r="X12" s="16"/>
      <c r="Y12" s="16"/>
      <c r="Z12" s="6">
        <f>SUM(U12:Y12)</f>
        <v>14</v>
      </c>
      <c r="AA12" s="16"/>
      <c r="AB12" s="16"/>
      <c r="AC12" s="16"/>
      <c r="AD12" s="16"/>
      <c r="AE12" s="6">
        <f>SUM(Z12:AD12)</f>
        <v>14</v>
      </c>
      <c r="AF12" s="16"/>
      <c r="AG12" s="16"/>
      <c r="AH12" s="16"/>
      <c r="AI12" s="16"/>
      <c r="AJ12" s="6">
        <f>SUM(AE12:AI12)</f>
        <v>14</v>
      </c>
      <c r="AK12" s="16"/>
      <c r="AL12" s="16"/>
      <c r="AM12" s="16"/>
      <c r="AN12" s="16"/>
      <c r="AO12" s="6">
        <f>SUM(AJ12:AN12)</f>
        <v>14</v>
      </c>
      <c r="AP12" s="16"/>
      <c r="AQ12" s="16"/>
      <c r="AR12" s="16"/>
      <c r="AS12" s="16"/>
      <c r="AT12" s="6">
        <f>SUM(AO12:AS12)</f>
        <v>14</v>
      </c>
      <c r="AU12" s="16"/>
      <c r="AV12" s="16"/>
      <c r="AW12" s="16"/>
      <c r="AX12" s="16"/>
      <c r="AY12" s="6">
        <f>SUM(AT12:AX12)</f>
        <v>14</v>
      </c>
      <c r="AZ12" s="16"/>
      <c r="BA12" s="16"/>
      <c r="BB12" s="16"/>
      <c r="BC12" s="16"/>
      <c r="BD12" s="6">
        <f>SUM(AY12:BC12)</f>
        <v>14</v>
      </c>
      <c r="BE12" s="16"/>
      <c r="BF12" s="16"/>
      <c r="BG12" s="16"/>
      <c r="BH12" s="16"/>
      <c r="BI12" s="6">
        <f t="shared" si="10"/>
        <v>14</v>
      </c>
      <c r="BJ12" s="16"/>
      <c r="BK12" s="16"/>
      <c r="BL12" s="16"/>
      <c r="BM12" s="16"/>
      <c r="BN12" s="6">
        <f>SUM(BI12:BM12)</f>
        <v>14</v>
      </c>
      <c r="BO12" s="16"/>
      <c r="BP12" s="16"/>
      <c r="BQ12" s="16"/>
      <c r="BR12" s="16"/>
      <c r="BS12" s="6">
        <f t="shared" si="12"/>
        <v>14</v>
      </c>
    </row>
    <row r="13" spans="1:71" s="39" customFormat="1" x14ac:dyDescent="0.25">
      <c r="A13" s="37"/>
      <c r="B13" s="6" t="s">
        <v>363</v>
      </c>
      <c r="C13" s="24">
        <v>48</v>
      </c>
      <c r="D13" s="25">
        <v>2244</v>
      </c>
      <c r="E13" s="30">
        <v>48</v>
      </c>
      <c r="F13" s="6">
        <f>IF(B13="MAL",E13,IF(E13&gt;=11,E13+variables!$B$1,11))</f>
        <v>49</v>
      </c>
      <c r="G13" s="38">
        <f t="shared" si="13"/>
        <v>0.5714285714285714</v>
      </c>
      <c r="H13" s="149">
        <v>28</v>
      </c>
      <c r="I13" s="149">
        <f t="shared" si="14"/>
        <v>28</v>
      </c>
      <c r="J13" s="164"/>
      <c r="K13" s="73">
        <v>2017</v>
      </c>
      <c r="L13" s="16">
        <v>2017</v>
      </c>
      <c r="M13" s="16"/>
      <c r="N13" s="16"/>
      <c r="O13" s="16"/>
      <c r="P13" s="149">
        <f t="shared" si="15"/>
        <v>28</v>
      </c>
      <c r="Q13" s="16"/>
      <c r="R13" s="16"/>
      <c r="S13" s="16"/>
      <c r="T13" s="16"/>
      <c r="U13" s="6">
        <f t="shared" si="2"/>
        <v>28</v>
      </c>
      <c r="V13" s="16"/>
      <c r="W13" s="16"/>
      <c r="X13" s="16"/>
      <c r="Y13" s="16"/>
      <c r="Z13" s="6">
        <f t="shared" si="3"/>
        <v>28</v>
      </c>
      <c r="AA13" s="16"/>
      <c r="AB13" s="16"/>
      <c r="AC13" s="16"/>
      <c r="AD13" s="16"/>
      <c r="AE13" s="6">
        <f t="shared" si="4"/>
        <v>28</v>
      </c>
      <c r="AF13" s="16"/>
      <c r="AG13" s="16"/>
      <c r="AH13" s="16"/>
      <c r="AI13" s="16"/>
      <c r="AJ13" s="6">
        <f t="shared" si="5"/>
        <v>28</v>
      </c>
      <c r="AK13" s="16"/>
      <c r="AL13" s="16"/>
      <c r="AM13" s="16"/>
      <c r="AN13" s="16"/>
      <c r="AO13" s="6">
        <f t="shared" si="6"/>
        <v>28</v>
      </c>
      <c r="AP13" s="16"/>
      <c r="AQ13" s="16"/>
      <c r="AR13" s="16"/>
      <c r="AS13" s="16"/>
      <c r="AT13" s="6">
        <f t="shared" si="7"/>
        <v>28</v>
      </c>
      <c r="AU13" s="16"/>
      <c r="AV13" s="16"/>
      <c r="AW13" s="16"/>
      <c r="AX13" s="16"/>
      <c r="AY13" s="6">
        <f t="shared" si="8"/>
        <v>28</v>
      </c>
      <c r="AZ13" s="16"/>
      <c r="BA13" s="16"/>
      <c r="BB13" s="16"/>
      <c r="BC13" s="16"/>
      <c r="BD13" s="6">
        <f t="shared" si="9"/>
        <v>28</v>
      </c>
      <c r="BE13" s="16"/>
      <c r="BF13" s="16"/>
      <c r="BG13" s="16"/>
      <c r="BH13" s="16"/>
      <c r="BI13" s="6">
        <f t="shared" si="10"/>
        <v>28</v>
      </c>
      <c r="BJ13" s="16"/>
      <c r="BK13" s="16"/>
      <c r="BL13" s="16"/>
      <c r="BM13" s="16"/>
      <c r="BN13" s="6">
        <f t="shared" si="11"/>
        <v>28</v>
      </c>
      <c r="BO13" s="16"/>
      <c r="BP13" s="16"/>
      <c r="BQ13" s="16"/>
      <c r="BR13" s="16"/>
      <c r="BS13" s="6">
        <f t="shared" si="12"/>
        <v>28</v>
      </c>
    </row>
    <row r="14" spans="1:71" s="39" customFormat="1" x14ac:dyDescent="0.25">
      <c r="A14" s="37"/>
      <c r="B14" s="6" t="s">
        <v>119</v>
      </c>
      <c r="C14" s="24">
        <v>62</v>
      </c>
      <c r="D14" s="25">
        <v>99</v>
      </c>
      <c r="E14" s="30">
        <v>12</v>
      </c>
      <c r="F14" s="6">
        <f>IF(B14="MAL",E14,IF(E14&gt;=11,E14+variables!$B$1,11))</f>
        <v>13</v>
      </c>
      <c r="G14" s="38">
        <f t="shared" si="13"/>
        <v>0.76923076923076927</v>
      </c>
      <c r="H14" s="149">
        <v>10</v>
      </c>
      <c r="I14" s="149">
        <f t="shared" si="14"/>
        <v>10</v>
      </c>
      <c r="J14" s="164"/>
      <c r="K14" s="73">
        <v>2017</v>
      </c>
      <c r="L14" s="16">
        <v>2017</v>
      </c>
      <c r="M14" s="16"/>
      <c r="N14" s="16"/>
      <c r="O14" s="16"/>
      <c r="P14" s="149">
        <f t="shared" si="15"/>
        <v>10</v>
      </c>
      <c r="Q14" s="16"/>
      <c r="R14" s="16"/>
      <c r="S14" s="16"/>
      <c r="T14" s="16"/>
      <c r="U14" s="6">
        <f t="shared" si="2"/>
        <v>10</v>
      </c>
      <c r="V14" s="16"/>
      <c r="W14" s="16"/>
      <c r="X14" s="16"/>
      <c r="Y14" s="16"/>
      <c r="Z14" s="6">
        <f t="shared" si="3"/>
        <v>10</v>
      </c>
      <c r="AA14" s="16"/>
      <c r="AB14" s="16"/>
      <c r="AC14" s="16"/>
      <c r="AD14" s="16"/>
      <c r="AE14" s="6">
        <f t="shared" si="4"/>
        <v>10</v>
      </c>
      <c r="AF14" s="16"/>
      <c r="AG14" s="16"/>
      <c r="AH14" s="16"/>
      <c r="AI14" s="16"/>
      <c r="AJ14" s="6">
        <f t="shared" si="5"/>
        <v>10</v>
      </c>
      <c r="AK14" s="16"/>
      <c r="AL14" s="16"/>
      <c r="AM14" s="16"/>
      <c r="AN14" s="16"/>
      <c r="AO14" s="6">
        <f t="shared" si="6"/>
        <v>10</v>
      </c>
      <c r="AP14" s="16"/>
      <c r="AQ14" s="16"/>
      <c r="AR14" s="16"/>
      <c r="AS14" s="16"/>
      <c r="AT14" s="6">
        <f t="shared" si="7"/>
        <v>10</v>
      </c>
      <c r="AU14" s="16"/>
      <c r="AV14" s="16"/>
      <c r="AW14" s="16"/>
      <c r="AX14" s="16"/>
      <c r="AY14" s="6">
        <f t="shared" si="8"/>
        <v>10</v>
      </c>
      <c r="AZ14" s="16"/>
      <c r="BA14" s="16"/>
      <c r="BB14" s="16"/>
      <c r="BC14" s="16"/>
      <c r="BD14" s="6">
        <f t="shared" si="9"/>
        <v>10</v>
      </c>
      <c r="BE14" s="16"/>
      <c r="BF14" s="16"/>
      <c r="BG14" s="16"/>
      <c r="BH14" s="16"/>
      <c r="BI14" s="6">
        <f t="shared" si="10"/>
        <v>10</v>
      </c>
      <c r="BJ14" s="16"/>
      <c r="BK14" s="16"/>
      <c r="BL14" s="16"/>
      <c r="BM14" s="16"/>
      <c r="BN14" s="6">
        <f t="shared" si="11"/>
        <v>10</v>
      </c>
      <c r="BO14" s="16"/>
      <c r="BP14" s="16"/>
      <c r="BQ14" s="16"/>
      <c r="BR14" s="16"/>
      <c r="BS14" s="6">
        <f t="shared" si="12"/>
        <v>10</v>
      </c>
    </row>
    <row r="15" spans="1:71" s="39" customFormat="1" x14ac:dyDescent="0.25">
      <c r="A15" s="37"/>
      <c r="B15" s="6" t="s">
        <v>336</v>
      </c>
      <c r="C15" s="24">
        <v>67</v>
      </c>
      <c r="D15" s="25">
        <v>4737</v>
      </c>
      <c r="E15" s="30">
        <v>44</v>
      </c>
      <c r="F15" s="6">
        <f>IF(B15="MAL",E15,IF(E15&gt;=11,E15+variables!$B$1,11))</f>
        <v>45</v>
      </c>
      <c r="G15" s="38">
        <f t="shared" si="13"/>
        <v>0.91111111111111109</v>
      </c>
      <c r="H15" s="149">
        <v>41</v>
      </c>
      <c r="I15" s="149">
        <f t="shared" si="14"/>
        <v>41</v>
      </c>
      <c r="J15" s="164"/>
      <c r="K15" s="73">
        <v>2017</v>
      </c>
      <c r="L15" s="16">
        <v>2017</v>
      </c>
      <c r="M15" s="16"/>
      <c r="N15" s="16"/>
      <c r="O15" s="16"/>
      <c r="P15" s="149">
        <f t="shared" si="15"/>
        <v>41</v>
      </c>
      <c r="Q15" s="16"/>
      <c r="R15" s="16"/>
      <c r="S15" s="16"/>
      <c r="T15" s="16"/>
      <c r="U15" s="6">
        <f t="shared" si="2"/>
        <v>41</v>
      </c>
      <c r="V15" s="16"/>
      <c r="W15" s="16"/>
      <c r="X15" s="16"/>
      <c r="Y15" s="16"/>
      <c r="Z15" s="6">
        <f t="shared" si="3"/>
        <v>41</v>
      </c>
      <c r="AA15" s="16"/>
      <c r="AB15" s="16"/>
      <c r="AC15" s="16"/>
      <c r="AD15" s="16"/>
      <c r="AE15" s="6">
        <f t="shared" si="4"/>
        <v>41</v>
      </c>
      <c r="AF15" s="16"/>
      <c r="AG15" s="16"/>
      <c r="AH15" s="16"/>
      <c r="AI15" s="16"/>
      <c r="AJ15" s="6">
        <f t="shared" si="5"/>
        <v>41</v>
      </c>
      <c r="AK15" s="16"/>
      <c r="AL15" s="16"/>
      <c r="AM15" s="16"/>
      <c r="AN15" s="16"/>
      <c r="AO15" s="6">
        <f t="shared" si="6"/>
        <v>41</v>
      </c>
      <c r="AP15" s="16"/>
      <c r="AQ15" s="16"/>
      <c r="AR15" s="16"/>
      <c r="AS15" s="16"/>
      <c r="AT15" s="6">
        <f t="shared" si="7"/>
        <v>41</v>
      </c>
      <c r="AU15" s="16"/>
      <c r="AV15" s="16"/>
      <c r="AW15" s="16"/>
      <c r="AX15" s="16"/>
      <c r="AY15" s="6">
        <f t="shared" si="8"/>
        <v>41</v>
      </c>
      <c r="AZ15" s="16"/>
      <c r="BA15" s="16"/>
      <c r="BB15" s="16"/>
      <c r="BC15" s="16"/>
      <c r="BD15" s="6">
        <f t="shared" si="9"/>
        <v>41</v>
      </c>
      <c r="BE15" s="16"/>
      <c r="BF15" s="16"/>
      <c r="BG15" s="16"/>
      <c r="BH15" s="16"/>
      <c r="BI15" s="6">
        <f t="shared" si="10"/>
        <v>41</v>
      </c>
      <c r="BJ15" s="16"/>
      <c r="BK15" s="16"/>
      <c r="BL15" s="16"/>
      <c r="BM15" s="16"/>
      <c r="BN15" s="6">
        <f t="shared" si="11"/>
        <v>41</v>
      </c>
      <c r="BO15" s="16"/>
      <c r="BP15" s="16"/>
      <c r="BQ15" s="16"/>
      <c r="BR15" s="16"/>
      <c r="BS15" s="6">
        <f t="shared" si="12"/>
        <v>41</v>
      </c>
    </row>
    <row r="16" spans="1:71" s="39" customFormat="1" x14ac:dyDescent="0.25">
      <c r="A16" s="6"/>
      <c r="B16" s="6" t="s">
        <v>196</v>
      </c>
      <c r="C16" s="24">
        <v>79</v>
      </c>
      <c r="D16" s="25">
        <v>4600</v>
      </c>
      <c r="E16" s="30">
        <v>46</v>
      </c>
      <c r="F16" s="6">
        <f>IF(B16="MAL",E16,IF(E16&gt;=11,E16+variables!$B$1,11))</f>
        <v>47</v>
      </c>
      <c r="G16" s="38">
        <f t="shared" si="13"/>
        <v>0.63829787234042556</v>
      </c>
      <c r="H16" s="149">
        <v>30</v>
      </c>
      <c r="I16" s="149">
        <f t="shared" si="14"/>
        <v>30</v>
      </c>
      <c r="J16" s="164"/>
      <c r="K16" s="73">
        <v>2017</v>
      </c>
      <c r="L16" s="16">
        <v>2017</v>
      </c>
      <c r="M16" s="16"/>
      <c r="N16" s="16"/>
      <c r="O16" s="16"/>
      <c r="P16" s="149">
        <f t="shared" si="15"/>
        <v>30</v>
      </c>
      <c r="Q16" s="16"/>
      <c r="R16" s="16"/>
      <c r="S16" s="16"/>
      <c r="T16" s="16"/>
      <c r="U16" s="6">
        <f>SUM(P16:T16)</f>
        <v>30</v>
      </c>
      <c r="V16" s="16"/>
      <c r="W16" s="16"/>
      <c r="X16" s="16"/>
      <c r="Y16" s="16"/>
      <c r="Z16" s="6">
        <f>SUM(U16:Y16)</f>
        <v>30</v>
      </c>
      <c r="AA16" s="16"/>
      <c r="AB16" s="16"/>
      <c r="AC16" s="16"/>
      <c r="AD16" s="16"/>
      <c r="AE16" s="6">
        <f>SUM(Z16:AD16)</f>
        <v>30</v>
      </c>
      <c r="AF16" s="16"/>
      <c r="AG16" s="16"/>
      <c r="AH16" s="16"/>
      <c r="AI16" s="16"/>
      <c r="AJ16" s="6">
        <f>SUM(AE16:AI16)</f>
        <v>30</v>
      </c>
      <c r="AK16" s="16"/>
      <c r="AL16" s="16"/>
      <c r="AM16" s="16"/>
      <c r="AN16" s="16"/>
      <c r="AO16" s="6">
        <f>SUM(AJ16:AN16)</f>
        <v>30</v>
      </c>
      <c r="AP16" s="16"/>
      <c r="AQ16" s="16"/>
      <c r="AR16" s="16"/>
      <c r="AS16" s="16"/>
      <c r="AT16" s="6">
        <f>SUM(AO16:AS16)</f>
        <v>30</v>
      </c>
      <c r="AU16" s="16"/>
      <c r="AV16" s="16"/>
      <c r="AW16" s="16"/>
      <c r="AX16" s="16"/>
      <c r="AY16" s="6">
        <f>SUM(AT16:AX16)</f>
        <v>30</v>
      </c>
      <c r="AZ16" s="16"/>
      <c r="BA16" s="16"/>
      <c r="BB16" s="16"/>
      <c r="BC16" s="16"/>
      <c r="BD16" s="6">
        <f>SUM(AY16:BC16)</f>
        <v>30</v>
      </c>
      <c r="BE16" s="16"/>
      <c r="BF16" s="16"/>
      <c r="BG16" s="16"/>
      <c r="BH16" s="16"/>
      <c r="BI16" s="6">
        <f t="shared" si="10"/>
        <v>30</v>
      </c>
      <c r="BJ16" s="16"/>
      <c r="BK16" s="16"/>
      <c r="BL16" s="16"/>
      <c r="BM16" s="16"/>
      <c r="BN16" s="6">
        <f>SUM(BI16:BM16)</f>
        <v>30</v>
      </c>
      <c r="BO16" s="16"/>
      <c r="BP16" s="16"/>
      <c r="BQ16" s="16"/>
      <c r="BR16" s="16"/>
      <c r="BS16" s="6">
        <f>SUM(BN16:BR16)</f>
        <v>30</v>
      </c>
    </row>
    <row r="17" spans="1:71" s="39" customFormat="1" x14ac:dyDescent="0.25">
      <c r="A17" s="112"/>
      <c r="B17" s="112" t="s">
        <v>27</v>
      </c>
      <c r="C17" s="116">
        <v>82</v>
      </c>
      <c r="D17" s="117">
        <v>367</v>
      </c>
      <c r="E17" s="118">
        <v>17</v>
      </c>
      <c r="F17" s="112">
        <f>IF(B17="MAL",E17,IF(E17&gt;=11,E17+variables!$B$1,11))</f>
        <v>18</v>
      </c>
      <c r="G17" s="38">
        <f t="shared" si="13"/>
        <v>0.27777777777777779</v>
      </c>
      <c r="H17" s="172">
        <v>5</v>
      </c>
      <c r="I17" s="149">
        <f t="shared" si="14"/>
        <v>5</v>
      </c>
      <c r="J17" s="168"/>
      <c r="K17" s="73">
        <v>2017</v>
      </c>
      <c r="L17" s="16">
        <v>2017</v>
      </c>
      <c r="M17" s="113"/>
      <c r="N17" s="113"/>
      <c r="O17" s="113"/>
      <c r="P17" s="149">
        <f t="shared" si="15"/>
        <v>5</v>
      </c>
      <c r="Q17" s="113"/>
      <c r="R17" s="113"/>
      <c r="S17" s="113"/>
      <c r="T17" s="113"/>
      <c r="U17" s="112">
        <f>SUM(P17:T17)</f>
        <v>5</v>
      </c>
      <c r="V17" s="113"/>
      <c r="W17" s="113"/>
      <c r="X17" s="113"/>
      <c r="Y17" s="113"/>
      <c r="Z17" s="112">
        <f>SUM(U17:Y17)</f>
        <v>5</v>
      </c>
      <c r="AA17" s="113"/>
      <c r="AB17" s="113"/>
      <c r="AC17" s="113"/>
      <c r="AD17" s="113"/>
      <c r="AE17" s="112">
        <f>SUM(Z17:AD17)</f>
        <v>5</v>
      </c>
      <c r="AF17" s="113"/>
      <c r="AG17" s="113"/>
      <c r="AH17" s="113"/>
      <c r="AI17" s="113"/>
      <c r="AJ17" s="112">
        <f>SUM(AE17:AI17)</f>
        <v>5</v>
      </c>
      <c r="AK17" s="113"/>
      <c r="AL17" s="113"/>
      <c r="AM17" s="113"/>
      <c r="AN17" s="113"/>
      <c r="AO17" s="112">
        <f>SUM(AJ17:AN17)</f>
        <v>5</v>
      </c>
      <c r="AP17" s="113"/>
      <c r="AQ17" s="113"/>
      <c r="AR17" s="113"/>
      <c r="AS17" s="113"/>
      <c r="AT17" s="112">
        <f>SUM(AO17:AS17)</f>
        <v>5</v>
      </c>
      <c r="AU17" s="113"/>
      <c r="AV17" s="113"/>
      <c r="AW17" s="113"/>
      <c r="AX17" s="113"/>
      <c r="AY17" s="112">
        <f>SUM(AT17:AX17)</f>
        <v>5</v>
      </c>
      <c r="AZ17" s="113"/>
      <c r="BA17" s="113"/>
      <c r="BB17" s="113"/>
      <c r="BC17" s="113"/>
      <c r="BD17" s="112">
        <f>SUM(AY17:BC17)</f>
        <v>5</v>
      </c>
      <c r="BE17" s="113"/>
      <c r="BF17" s="113"/>
      <c r="BG17" s="113"/>
      <c r="BH17" s="113"/>
      <c r="BI17" s="112">
        <f t="shared" si="10"/>
        <v>5</v>
      </c>
      <c r="BJ17" s="113"/>
      <c r="BK17" s="113"/>
      <c r="BL17" s="113"/>
      <c r="BM17" s="113"/>
      <c r="BN17" s="112">
        <f>SUM(BI17:BM17)</f>
        <v>5</v>
      </c>
      <c r="BO17" s="113"/>
      <c r="BP17" s="113"/>
      <c r="BQ17" s="113"/>
      <c r="BR17" s="113"/>
      <c r="BS17" s="112">
        <f>SUM(BN17:BR17)</f>
        <v>5</v>
      </c>
    </row>
    <row r="18" spans="1:71" s="39" customFormat="1" x14ac:dyDescent="0.25">
      <c r="A18" s="6"/>
      <c r="B18" s="6"/>
      <c r="C18" s="6"/>
      <c r="D18" s="6"/>
      <c r="E18" s="6"/>
      <c r="F18" s="6"/>
      <c r="G18" s="6"/>
      <c r="H18" s="149"/>
      <c r="I18" s="149"/>
      <c r="J18" s="149"/>
      <c r="K18" s="6"/>
      <c r="L18" s="6"/>
      <c r="M18" s="6">
        <f>SUM(M9:M17)</f>
        <v>1</v>
      </c>
      <c r="N18" s="6">
        <f>SUM(N9:N17)</f>
        <v>1</v>
      </c>
      <c r="O18" s="6">
        <f>SUM(O9:O17)</f>
        <v>5</v>
      </c>
      <c r="P18" s="149">
        <f>SUM(P8:P17)</f>
        <v>259</v>
      </c>
      <c r="Q18" s="6">
        <f>SUM(Q8:Q17)</f>
        <v>0</v>
      </c>
      <c r="R18" s="6">
        <f>SUM(R9:R17)</f>
        <v>0</v>
      </c>
      <c r="S18" s="6">
        <f>SUM(S9:S17)</f>
        <v>0</v>
      </c>
      <c r="T18" s="6">
        <f>SUM(T9:T17)</f>
        <v>0</v>
      </c>
      <c r="U18" s="6">
        <f>SUM(U8:U17)</f>
        <v>259</v>
      </c>
      <c r="V18" s="6">
        <f>SUM(V9:V17)</f>
        <v>0</v>
      </c>
      <c r="W18" s="6">
        <f>SUM(W9:W17)</f>
        <v>0</v>
      </c>
      <c r="X18" s="6">
        <f>SUM(X9:X17)</f>
        <v>0</v>
      </c>
      <c r="Y18" s="6">
        <f>SUM(Y9:Y17)</f>
        <v>0</v>
      </c>
      <c r="Z18" s="6">
        <f>SUM(Z8:Z17)</f>
        <v>259</v>
      </c>
      <c r="AA18" s="6">
        <f>SUM(AA9:AA17)</f>
        <v>0</v>
      </c>
      <c r="AB18" s="6">
        <f>SUM(AB9:AB17)</f>
        <v>0</v>
      </c>
      <c r="AC18" s="6">
        <f>SUM(AC9:AC17)</f>
        <v>0</v>
      </c>
      <c r="AD18" s="6">
        <f>SUM(AD9:AD17)</f>
        <v>0</v>
      </c>
      <c r="AE18" s="6">
        <f>SUM(AE8:AE17)</f>
        <v>259</v>
      </c>
      <c r="AF18" s="6">
        <f>SUM(AF9:AF17)</f>
        <v>0</v>
      </c>
      <c r="AG18" s="6">
        <f>SUM(AG9:AG17)</f>
        <v>0</v>
      </c>
      <c r="AH18" s="6">
        <f>SUM(AH9:AH17)</f>
        <v>0</v>
      </c>
      <c r="AI18" s="6">
        <f>SUM(AI9:AI17)</f>
        <v>0</v>
      </c>
      <c r="AJ18" s="6">
        <f>SUM(AJ8:AJ17)</f>
        <v>259</v>
      </c>
      <c r="AK18" s="6">
        <f>SUM(AK9:AK17)</f>
        <v>0</v>
      </c>
      <c r="AL18" s="6">
        <f>SUM(AL9:AL17)</f>
        <v>0</v>
      </c>
      <c r="AM18" s="6">
        <f>SUM(AM9:AM17)</f>
        <v>0</v>
      </c>
      <c r="AN18" s="6">
        <f>SUM(AN9:AN17)</f>
        <v>0</v>
      </c>
      <c r="AO18" s="6">
        <f>SUM(AO8:AO17)</f>
        <v>259</v>
      </c>
      <c r="AP18" s="6">
        <f>SUM(AP9:AP17)</f>
        <v>0</v>
      </c>
      <c r="AQ18" s="6">
        <f>SUM(AQ9:AQ17)</f>
        <v>0</v>
      </c>
      <c r="AR18" s="6">
        <f>SUM(AR9:AR17)</f>
        <v>0</v>
      </c>
      <c r="AS18" s="6">
        <f>SUM(AS9:AS17)</f>
        <v>0</v>
      </c>
      <c r="AT18" s="6">
        <f>SUM(AT8:AT17)</f>
        <v>259</v>
      </c>
      <c r="AU18" s="6">
        <f>SUM(AU9:AU17)</f>
        <v>0</v>
      </c>
      <c r="AV18" s="6">
        <f>SUM(AV9:AV17)</f>
        <v>0</v>
      </c>
      <c r="AW18" s="6">
        <f>SUM(AW9:AW17)</f>
        <v>0</v>
      </c>
      <c r="AX18" s="6">
        <f>SUM(AX9:AX17)</f>
        <v>0</v>
      </c>
      <c r="AY18" s="6">
        <f>SUM(AY8:AY17)</f>
        <v>259</v>
      </c>
      <c r="AZ18" s="6">
        <f>SUM(AZ9:AZ17)</f>
        <v>0</v>
      </c>
      <c r="BA18" s="6">
        <f>SUM(BA9:BA17)</f>
        <v>0</v>
      </c>
      <c r="BB18" s="6">
        <f>SUM(BB9:BB17)</f>
        <v>0</v>
      </c>
      <c r="BC18" s="6">
        <f>SUM(BC9:BC17)</f>
        <v>0</v>
      </c>
      <c r="BD18" s="6">
        <f>SUM(BD8:BD17)</f>
        <v>259</v>
      </c>
      <c r="BE18" s="6">
        <f>SUM(BE9:BE17)</f>
        <v>0</v>
      </c>
      <c r="BF18" s="6">
        <f>SUM(BF9:BF17)</f>
        <v>0</v>
      </c>
      <c r="BG18" s="6">
        <f>SUM(BG9:BG17)</f>
        <v>0</v>
      </c>
      <c r="BH18" s="6">
        <f>SUM(BH9:BH17)</f>
        <v>0</v>
      </c>
      <c r="BI18" s="6">
        <f>SUM(BI8:BI17)</f>
        <v>259</v>
      </c>
      <c r="BJ18" s="6">
        <f>SUM(BJ9:BJ17)</f>
        <v>0</v>
      </c>
      <c r="BK18" s="6">
        <f>SUM(BK9:BK17)</f>
        <v>0</v>
      </c>
      <c r="BL18" s="6">
        <f>SUM(BL9:BL17)</f>
        <v>0</v>
      </c>
      <c r="BM18" s="6">
        <f>SUM(BM9:BM17)</f>
        <v>0</v>
      </c>
      <c r="BN18" s="6">
        <f>SUM(BN8:BN17)</f>
        <v>259</v>
      </c>
      <c r="BO18" s="6">
        <f>SUM(BO9:BO17)</f>
        <v>0</v>
      </c>
      <c r="BP18" s="6">
        <f>SUM(BP9:BP17)</f>
        <v>0</v>
      </c>
      <c r="BQ18" s="6">
        <f>SUM(BQ9:BQ17)</f>
        <v>0</v>
      </c>
      <c r="BR18" s="6">
        <f>SUM(BR9:BR17)</f>
        <v>0</v>
      </c>
      <c r="BS18" s="6">
        <f>SUM(BS8:BS17)</f>
        <v>259</v>
      </c>
    </row>
    <row r="19" spans="1:71" s="39" customFormat="1" x14ac:dyDescent="0.25">
      <c r="A19" s="6"/>
      <c r="B19" s="6" t="s">
        <v>299</v>
      </c>
      <c r="C19" s="6">
        <f>COUNT(C9:C17)</f>
        <v>9</v>
      </c>
      <c r="D19" s="6"/>
      <c r="E19" s="6">
        <f>SUM(E8:E17)</f>
        <v>377</v>
      </c>
      <c r="F19" s="6">
        <f>SUM(F8:F17)</f>
        <v>386</v>
      </c>
      <c r="G19" s="38">
        <f>$BS18/F19</f>
        <v>0.67098445595854928</v>
      </c>
      <c r="H19" s="149">
        <f>SUM(H8:H17)</f>
        <v>252</v>
      </c>
      <c r="I19" s="149">
        <f>SUM(I8:I17)</f>
        <v>252</v>
      </c>
      <c r="J19" s="149">
        <f>SUM(J8:J17)</f>
        <v>0</v>
      </c>
      <c r="K19" s="6"/>
      <c r="L19" s="6"/>
      <c r="M19" s="6"/>
      <c r="N19" s="6"/>
      <c r="O19" s="6"/>
      <c r="P19" s="38">
        <f>P18/F19</f>
        <v>0.67098445595854928</v>
      </c>
      <c r="Q19" s="6"/>
      <c r="R19" s="6">
        <f>M18+R18</f>
        <v>1</v>
      </c>
      <c r="S19" s="6">
        <f>N18+S18</f>
        <v>1</v>
      </c>
      <c r="T19" s="6">
        <f>O18+T18</f>
        <v>5</v>
      </c>
      <c r="U19" s="38">
        <f>U18/F19</f>
        <v>0.67098445595854928</v>
      </c>
      <c r="V19" s="6"/>
      <c r="W19" s="6">
        <f>R19+W18</f>
        <v>1</v>
      </c>
      <c r="X19" s="6">
        <f>S19+X18</f>
        <v>1</v>
      </c>
      <c r="Y19" s="6">
        <f>T19+Y18</f>
        <v>5</v>
      </c>
      <c r="Z19" s="38">
        <f>Z18/F19</f>
        <v>0.67098445595854928</v>
      </c>
      <c r="AA19" s="6"/>
      <c r="AB19" s="6">
        <f>W19+AB18</f>
        <v>1</v>
      </c>
      <c r="AC19" s="6">
        <f>X19+AC18</f>
        <v>1</v>
      </c>
      <c r="AD19" s="6">
        <f>Y19+AD18</f>
        <v>5</v>
      </c>
      <c r="AE19" s="38">
        <f>AE18/F19</f>
        <v>0.67098445595854928</v>
      </c>
      <c r="AF19" s="6"/>
      <c r="AG19" s="6">
        <f>AB19+AG18</f>
        <v>1</v>
      </c>
      <c r="AH19" s="6">
        <f>AC19+AH18</f>
        <v>1</v>
      </c>
      <c r="AI19" s="6">
        <f>AD19+AI18</f>
        <v>5</v>
      </c>
      <c r="AJ19" s="38">
        <f>AJ18/F19</f>
        <v>0.67098445595854928</v>
      </c>
      <c r="AK19" s="6"/>
      <c r="AL19" s="6">
        <f>AG19+AL18</f>
        <v>1</v>
      </c>
      <c r="AM19" s="6">
        <f>AH19+AM18</f>
        <v>1</v>
      </c>
      <c r="AN19" s="6">
        <f>AI19+AN18</f>
        <v>5</v>
      </c>
      <c r="AO19" s="38">
        <f>AO18/F19</f>
        <v>0.67098445595854928</v>
      </c>
      <c r="AP19" s="6"/>
      <c r="AQ19" s="6">
        <f>AL19+AQ18</f>
        <v>1</v>
      </c>
      <c r="AR19" s="6">
        <f>AM19+AR18</f>
        <v>1</v>
      </c>
      <c r="AS19" s="6">
        <f>AN19+AS18</f>
        <v>5</v>
      </c>
      <c r="AT19" s="38">
        <f>AT18/F19</f>
        <v>0.67098445595854928</v>
      </c>
      <c r="AU19" s="6"/>
      <c r="AV19" s="6">
        <f>AQ19+AV18</f>
        <v>1</v>
      </c>
      <c r="AW19" s="6">
        <f>AR19+AW18</f>
        <v>1</v>
      </c>
      <c r="AX19" s="6">
        <f>AS19+AX18</f>
        <v>5</v>
      </c>
      <c r="AY19" s="38">
        <f>AY18/F19</f>
        <v>0.67098445595854928</v>
      </c>
      <c r="AZ19" s="6"/>
      <c r="BA19" s="6">
        <f>AV19+BA18</f>
        <v>1</v>
      </c>
      <c r="BB19" s="6">
        <f>AW19+BB18</f>
        <v>1</v>
      </c>
      <c r="BC19" s="6">
        <f>AX19+BC18</f>
        <v>5</v>
      </c>
      <c r="BD19" s="38">
        <f>BD18/F19</f>
        <v>0.67098445595854928</v>
      </c>
      <c r="BE19" s="6"/>
      <c r="BF19" s="6">
        <f>BA19+BF18</f>
        <v>1</v>
      </c>
      <c r="BG19" s="6">
        <f>BB19+BG18</f>
        <v>1</v>
      </c>
      <c r="BH19" s="6">
        <f>BC19+BH18</f>
        <v>5</v>
      </c>
      <c r="BI19" s="38">
        <f>BI18/F19</f>
        <v>0.67098445595854928</v>
      </c>
      <c r="BJ19" s="6"/>
      <c r="BK19" s="6">
        <f>BF19+BK18</f>
        <v>1</v>
      </c>
      <c r="BL19" s="6">
        <f>BG19+BL18</f>
        <v>1</v>
      </c>
      <c r="BM19" s="6">
        <f>BH19+BM18</f>
        <v>5</v>
      </c>
      <c r="BN19" s="38">
        <f>BN18/F19</f>
        <v>0.67098445595854928</v>
      </c>
      <c r="BO19" s="6"/>
      <c r="BP19" s="6">
        <f>BK19+BP18</f>
        <v>1</v>
      </c>
      <c r="BQ19" s="6">
        <f>BL19+BQ18</f>
        <v>1</v>
      </c>
      <c r="BR19" s="6">
        <f>BM19+BR18</f>
        <v>5</v>
      </c>
      <c r="BS19" s="38">
        <f>BS18/F19</f>
        <v>0.67098445595854928</v>
      </c>
    </row>
    <row r="20" spans="1:71" s="36" customFormat="1" x14ac:dyDescent="0.25">
      <c r="H20" s="160"/>
      <c r="I20" s="160"/>
      <c r="J20" s="160"/>
    </row>
    <row r="21" spans="1:71" s="39" customFormat="1" x14ac:dyDescent="0.25">
      <c r="A21" s="37" t="s">
        <v>212</v>
      </c>
      <c r="B21" s="6" t="s">
        <v>435</v>
      </c>
      <c r="C21" s="6"/>
      <c r="D21" s="6"/>
      <c r="E21" s="30">
        <v>0</v>
      </c>
      <c r="F21" s="59">
        <v>0</v>
      </c>
      <c r="G21" s="38" t="e">
        <f>$BS21/F21</f>
        <v>#DIV/0!</v>
      </c>
      <c r="H21" s="149">
        <v>0</v>
      </c>
      <c r="I21" s="149">
        <f>+H21+J21</f>
        <v>0</v>
      </c>
      <c r="J21" s="149"/>
      <c r="K21" s="6">
        <v>2017</v>
      </c>
      <c r="L21" s="6">
        <v>2017</v>
      </c>
      <c r="M21" s="16"/>
      <c r="N21" s="16"/>
      <c r="O21" s="16"/>
      <c r="P21" s="149">
        <f>+H21</f>
        <v>0</v>
      </c>
      <c r="Q21" s="6"/>
      <c r="R21" s="16"/>
      <c r="S21" s="16"/>
      <c r="T21" s="16"/>
      <c r="U21" s="6">
        <f>SUM(P21:T21)</f>
        <v>0</v>
      </c>
      <c r="V21" s="16"/>
      <c r="W21" s="16"/>
      <c r="X21" s="16"/>
      <c r="Y21" s="16"/>
      <c r="Z21" s="6">
        <f>SUM(U21:Y21)</f>
        <v>0</v>
      </c>
      <c r="AA21" s="16"/>
      <c r="AB21" s="16"/>
      <c r="AC21" s="16"/>
      <c r="AD21" s="16"/>
      <c r="AE21" s="6">
        <f>SUM(Z21:AD21)</f>
        <v>0</v>
      </c>
      <c r="AF21" s="16"/>
      <c r="AG21" s="16"/>
      <c r="AH21" s="16"/>
      <c r="AI21" s="16"/>
      <c r="AJ21" s="6">
        <f>SUM(AE21:AI21)</f>
        <v>0</v>
      </c>
      <c r="AK21" s="16"/>
      <c r="AL21" s="16"/>
      <c r="AM21" s="16"/>
      <c r="AN21" s="16"/>
      <c r="AO21" s="6">
        <f>SUM(AJ21:AN21)</f>
        <v>0</v>
      </c>
      <c r="AP21" s="16"/>
      <c r="AQ21" s="16"/>
      <c r="AR21" s="16"/>
      <c r="AS21" s="16"/>
      <c r="AT21" s="6">
        <f>SUM(AO21:AS21)</f>
        <v>0</v>
      </c>
      <c r="AU21" s="16"/>
      <c r="AV21" s="16"/>
      <c r="AW21" s="16"/>
      <c r="AX21" s="16"/>
      <c r="AY21" s="6">
        <f>SUM(AT21:AX21)</f>
        <v>0</v>
      </c>
      <c r="AZ21" s="16"/>
      <c r="BA21" s="16"/>
      <c r="BB21" s="16"/>
      <c r="BC21" s="16"/>
      <c r="BD21" s="6">
        <f>SUM(AY21:BC21)</f>
        <v>0</v>
      </c>
      <c r="BE21" s="16"/>
      <c r="BF21" s="16"/>
      <c r="BG21" s="16"/>
      <c r="BH21" s="16"/>
      <c r="BI21" s="6">
        <f>SUM(BD21:BH21)</f>
        <v>0</v>
      </c>
      <c r="BJ21" s="16"/>
      <c r="BK21" s="16"/>
      <c r="BL21" s="16"/>
      <c r="BM21" s="16"/>
      <c r="BN21" s="6">
        <f>SUM(BI21:BM21)</f>
        <v>0</v>
      </c>
      <c r="BO21" s="16"/>
      <c r="BP21" s="16"/>
      <c r="BQ21" s="16"/>
      <c r="BR21" s="16"/>
      <c r="BS21" s="6">
        <f>SUM(BN21:BR21)</f>
        <v>0</v>
      </c>
    </row>
    <row r="22" spans="1:71" s="39" customFormat="1" x14ac:dyDescent="0.25">
      <c r="A22" s="6"/>
      <c r="B22" s="31" t="s">
        <v>418</v>
      </c>
      <c r="C22" s="24">
        <v>1</v>
      </c>
      <c r="D22" s="25">
        <v>738</v>
      </c>
      <c r="E22" s="30">
        <v>24</v>
      </c>
      <c r="F22" s="6">
        <f>IF(B22="MAL",E22,IF(E22&gt;=11,E22+variables!$B$1,11))</f>
        <v>25</v>
      </c>
      <c r="G22" s="38">
        <f>$BS22/F22</f>
        <v>0.12</v>
      </c>
      <c r="H22" s="149">
        <v>3</v>
      </c>
      <c r="I22" s="149">
        <f t="shared" ref="I22:I25" si="16">+H22+J22</f>
        <v>3</v>
      </c>
      <c r="J22" s="164"/>
      <c r="K22" s="6">
        <v>2017</v>
      </c>
      <c r="L22" s="73">
        <v>2017</v>
      </c>
      <c r="M22" s="16"/>
      <c r="N22" s="16"/>
      <c r="O22" s="16"/>
      <c r="P22" s="149">
        <f>H22+SUM(M22:O22)</f>
        <v>3</v>
      </c>
      <c r="Q22" s="16">
        <v>0</v>
      </c>
      <c r="R22" s="16"/>
      <c r="S22" s="16"/>
      <c r="T22" s="16"/>
      <c r="U22" s="6">
        <f>SUM(P22:T22)</f>
        <v>3</v>
      </c>
      <c r="V22" s="16"/>
      <c r="W22" s="16"/>
      <c r="X22" s="16"/>
      <c r="Y22" s="16"/>
      <c r="Z22" s="6">
        <f>SUM(U22:Y22)</f>
        <v>3</v>
      </c>
      <c r="AA22" s="16"/>
      <c r="AB22" s="16"/>
      <c r="AC22" s="16"/>
      <c r="AD22" s="16"/>
      <c r="AE22" s="6">
        <f>SUM(Z22:AD22)</f>
        <v>3</v>
      </c>
      <c r="AF22" s="16"/>
      <c r="AG22" s="16"/>
      <c r="AH22" s="16"/>
      <c r="AI22" s="16"/>
      <c r="AJ22" s="6">
        <f>SUM(AE22:AI22)</f>
        <v>3</v>
      </c>
      <c r="AK22" s="16"/>
      <c r="AL22" s="16"/>
      <c r="AM22" s="16"/>
      <c r="AN22" s="16"/>
      <c r="AO22" s="6">
        <f>SUM(AJ22:AN22)</f>
        <v>3</v>
      </c>
      <c r="AP22" s="16"/>
      <c r="AQ22" s="16"/>
      <c r="AR22" s="16"/>
      <c r="AS22" s="16"/>
      <c r="AT22" s="6">
        <f>SUM(AO22:AS22)</f>
        <v>3</v>
      </c>
      <c r="AU22" s="16"/>
      <c r="AV22" s="16"/>
      <c r="AW22" s="16"/>
      <c r="AX22" s="16"/>
      <c r="AY22" s="6">
        <f>SUM(AT22:AX22)</f>
        <v>3</v>
      </c>
      <c r="AZ22" s="16"/>
      <c r="BA22" s="16"/>
      <c r="BB22" s="16"/>
      <c r="BC22" s="16"/>
      <c r="BD22" s="6">
        <f>SUM(AY22:BC22)</f>
        <v>3</v>
      </c>
      <c r="BE22" s="16"/>
      <c r="BF22" s="16"/>
      <c r="BG22" s="16"/>
      <c r="BH22" s="16"/>
      <c r="BI22" s="6">
        <f>SUM(BD22:BH22)</f>
        <v>3</v>
      </c>
      <c r="BJ22" s="16"/>
      <c r="BK22" s="16"/>
      <c r="BL22" s="16"/>
      <c r="BM22" s="16"/>
      <c r="BN22" s="6">
        <f>SUM(BI22:BM22)</f>
        <v>3</v>
      </c>
      <c r="BO22" s="16"/>
      <c r="BP22" s="16"/>
      <c r="BQ22" s="16"/>
      <c r="BR22" s="16"/>
      <c r="BS22" s="6">
        <f>SUM(BN22:BR22)</f>
        <v>3</v>
      </c>
    </row>
    <row r="23" spans="1:71" s="39" customFormat="1" x14ac:dyDescent="0.25">
      <c r="A23" s="59"/>
      <c r="B23" s="59" t="s">
        <v>433</v>
      </c>
      <c r="C23" s="28">
        <v>6</v>
      </c>
      <c r="D23" s="59"/>
      <c r="E23" s="59">
        <v>30</v>
      </c>
      <c r="F23" s="6">
        <f>IF(B23="MAL",E23,IF(E23&gt;=11,E23+variables!$B$1,11))</f>
        <v>31</v>
      </c>
      <c r="G23" s="38">
        <f>$BS23/F23</f>
        <v>0.19354838709677419</v>
      </c>
      <c r="H23" s="156">
        <v>6</v>
      </c>
      <c r="I23" s="149">
        <f t="shared" si="16"/>
        <v>6</v>
      </c>
      <c r="J23" s="156"/>
      <c r="K23" s="6">
        <v>2017</v>
      </c>
      <c r="L23" s="59">
        <v>2017</v>
      </c>
      <c r="M23" s="6"/>
      <c r="N23" s="6"/>
      <c r="O23" s="6"/>
      <c r="P23" s="149">
        <f t="shared" ref="P23:P25" si="17">H23+SUM(M23:O23)</f>
        <v>6</v>
      </c>
      <c r="Q23" s="6">
        <v>0</v>
      </c>
      <c r="R23" s="6"/>
      <c r="S23" s="6"/>
      <c r="T23" s="6"/>
      <c r="U23" s="6">
        <f>SUM(P23:T23)</f>
        <v>6</v>
      </c>
      <c r="V23" s="6"/>
      <c r="W23" s="6"/>
      <c r="X23" s="6"/>
      <c r="Y23" s="6"/>
      <c r="Z23" s="6">
        <f t="shared" ref="Z23:Z25" si="18">SUM(U23:Y23)</f>
        <v>6</v>
      </c>
      <c r="AA23" s="6"/>
      <c r="AB23" s="6"/>
      <c r="AC23" s="6"/>
      <c r="AD23" s="6"/>
      <c r="AE23" s="6">
        <f t="shared" ref="AE23:AE25" si="19">SUM(Z23:AD23)</f>
        <v>6</v>
      </c>
      <c r="AF23" s="6"/>
      <c r="AG23" s="6"/>
      <c r="AH23" s="6"/>
      <c r="AI23" s="6"/>
      <c r="AJ23" s="6">
        <f t="shared" ref="AJ23:AJ25" si="20">SUM(AE23:AI23)</f>
        <v>6</v>
      </c>
      <c r="AK23" s="6"/>
      <c r="AL23" s="6"/>
      <c r="AM23" s="6"/>
      <c r="AN23" s="6"/>
      <c r="AO23" s="6">
        <f t="shared" ref="AO23:AO25" si="21">SUM(AJ23:AN23)</f>
        <v>6</v>
      </c>
      <c r="AP23" s="6"/>
      <c r="AQ23" s="6"/>
      <c r="AR23" s="6"/>
      <c r="AS23" s="6"/>
      <c r="AT23" s="6">
        <f t="shared" ref="AT23:AT25" si="22">SUM(AO23:AS23)</f>
        <v>6</v>
      </c>
      <c r="AU23" s="6"/>
      <c r="AV23" s="178"/>
      <c r="AW23" s="6"/>
      <c r="AX23" s="178"/>
      <c r="AY23" s="6">
        <f t="shared" ref="AY23:AY25" si="23">SUM(AT23:AX23)</f>
        <v>6</v>
      </c>
      <c r="AZ23" s="178"/>
      <c r="BA23" s="6"/>
      <c r="BC23" s="179"/>
      <c r="BD23" s="6">
        <f t="shared" ref="BD23:BD25" si="24">SUM(AY23:BC23)</f>
        <v>6</v>
      </c>
      <c r="BE23" s="6"/>
      <c r="BF23" s="6"/>
      <c r="BG23" s="6"/>
      <c r="BH23" s="6"/>
      <c r="BI23" s="6">
        <f t="shared" ref="BI23:BI25" si="25">SUM(BD23:BH23)</f>
        <v>6</v>
      </c>
      <c r="BJ23" s="79"/>
      <c r="BK23" s="6"/>
      <c r="BL23" s="6"/>
      <c r="BM23" s="6"/>
      <c r="BN23" s="6">
        <f t="shared" ref="BN23:BN25" si="26">SUM(BI23:BM23)</f>
        <v>6</v>
      </c>
      <c r="BO23" s="6"/>
      <c r="BP23" s="6"/>
      <c r="BQ23" s="6"/>
      <c r="BR23" s="6"/>
      <c r="BS23" s="6">
        <f t="shared" ref="BS23:BS25" si="27">SUM(BN23:BR23)</f>
        <v>6</v>
      </c>
    </row>
    <row r="24" spans="1:71" s="39" customFormat="1" x14ac:dyDescent="0.25">
      <c r="A24" s="59"/>
      <c r="B24" s="31" t="s">
        <v>375</v>
      </c>
      <c r="C24" s="24">
        <v>16</v>
      </c>
      <c r="D24" s="59"/>
      <c r="E24" s="59">
        <v>34</v>
      </c>
      <c r="F24" s="6">
        <f>IF(B24="MAL",E24,IF(E24&gt;=11,E24+variables!$B$1,11))</f>
        <v>35</v>
      </c>
      <c r="G24" s="38">
        <f>$BS24/F24</f>
        <v>0.74285714285714288</v>
      </c>
      <c r="H24" s="156">
        <v>26</v>
      </c>
      <c r="I24" s="149">
        <f t="shared" si="16"/>
        <v>26</v>
      </c>
      <c r="J24" s="156"/>
      <c r="K24" s="6">
        <v>2017</v>
      </c>
      <c r="L24" s="59">
        <v>2017</v>
      </c>
      <c r="M24" s="6"/>
      <c r="O24" s="6"/>
      <c r="P24" s="149">
        <f t="shared" si="17"/>
        <v>26</v>
      </c>
      <c r="Q24" s="6"/>
      <c r="S24" s="6"/>
      <c r="U24" s="6">
        <f>SUM(P24:T24)</f>
        <v>26</v>
      </c>
      <c r="W24" s="6"/>
      <c r="Y24" s="6"/>
      <c r="Z24" s="6">
        <f t="shared" si="18"/>
        <v>26</v>
      </c>
      <c r="AA24" s="6"/>
      <c r="AC24" s="6"/>
      <c r="AE24" s="6">
        <f t="shared" si="19"/>
        <v>26</v>
      </c>
      <c r="AG24" s="6"/>
      <c r="AI24" s="6"/>
      <c r="AJ24" s="6">
        <f t="shared" si="20"/>
        <v>26</v>
      </c>
      <c r="AK24" s="6"/>
      <c r="AM24" s="6"/>
      <c r="AO24" s="6">
        <f t="shared" si="21"/>
        <v>26</v>
      </c>
      <c r="AQ24" s="6"/>
      <c r="AS24" s="6"/>
      <c r="AT24" s="6">
        <f t="shared" si="22"/>
        <v>26</v>
      </c>
      <c r="AU24" s="6"/>
      <c r="AV24" s="178"/>
      <c r="AW24" s="6"/>
      <c r="AX24" s="178"/>
      <c r="AY24" s="6">
        <f t="shared" si="23"/>
        <v>26</v>
      </c>
      <c r="AZ24" s="178"/>
      <c r="BA24" s="6"/>
      <c r="BC24" s="179"/>
      <c r="BD24" s="6">
        <f t="shared" si="24"/>
        <v>26</v>
      </c>
      <c r="BE24" s="6"/>
      <c r="BF24" s="6"/>
      <c r="BG24" s="6"/>
      <c r="BH24" s="6"/>
      <c r="BI24" s="6">
        <f t="shared" si="25"/>
        <v>26</v>
      </c>
      <c r="BJ24" s="79"/>
      <c r="BK24" s="6"/>
      <c r="BL24" s="6"/>
      <c r="BM24" s="6"/>
      <c r="BN24" s="6">
        <f t="shared" si="26"/>
        <v>26</v>
      </c>
      <c r="BO24" s="6"/>
      <c r="BP24" s="6"/>
      <c r="BQ24" s="6"/>
      <c r="BR24" s="6"/>
      <c r="BS24" s="6">
        <f t="shared" si="27"/>
        <v>26</v>
      </c>
    </row>
    <row r="25" spans="1:71" s="39" customFormat="1" x14ac:dyDescent="0.25">
      <c r="A25" s="6"/>
      <c r="B25" s="59" t="s">
        <v>460</v>
      </c>
      <c r="C25" s="28">
        <v>69</v>
      </c>
      <c r="D25" s="25">
        <v>775</v>
      </c>
      <c r="E25" s="30">
        <v>41</v>
      </c>
      <c r="F25" s="6">
        <f>IF(B24="MAL",E25,IF(E25&gt;=11,E25+variables!$B$1,11))</f>
        <v>42</v>
      </c>
      <c r="G25" s="38">
        <f>$BS25/F25</f>
        <v>0.69047619047619047</v>
      </c>
      <c r="H25" s="149">
        <v>29</v>
      </c>
      <c r="I25" s="149">
        <f t="shared" si="16"/>
        <v>29</v>
      </c>
      <c r="J25" s="164"/>
      <c r="K25" s="6">
        <v>2017</v>
      </c>
      <c r="L25" s="73">
        <v>2017</v>
      </c>
      <c r="M25" s="16"/>
      <c r="N25" s="16"/>
      <c r="O25" s="16"/>
      <c r="P25" s="149">
        <f t="shared" si="17"/>
        <v>29</v>
      </c>
      <c r="Q25" s="16">
        <v>0</v>
      </c>
      <c r="R25" s="16"/>
      <c r="S25" s="16"/>
      <c r="T25" s="16"/>
      <c r="U25" s="6">
        <f>SUM(P25:T25)</f>
        <v>29</v>
      </c>
      <c r="V25" s="16"/>
      <c r="W25" s="16"/>
      <c r="X25" s="16"/>
      <c r="Y25" s="16"/>
      <c r="Z25" s="6">
        <f t="shared" si="18"/>
        <v>29</v>
      </c>
      <c r="AA25" s="16"/>
      <c r="AB25" s="16"/>
      <c r="AC25" s="16"/>
      <c r="AD25" s="16"/>
      <c r="AE25" s="6">
        <f t="shared" si="19"/>
        <v>29</v>
      </c>
      <c r="AF25" s="16"/>
      <c r="AG25" s="16"/>
      <c r="AH25" s="16"/>
      <c r="AI25" s="16"/>
      <c r="AJ25" s="6">
        <f t="shared" si="20"/>
        <v>29</v>
      </c>
      <c r="AK25" s="16"/>
      <c r="AL25" s="16"/>
      <c r="AM25" s="16"/>
      <c r="AN25" s="16"/>
      <c r="AO25" s="6">
        <f t="shared" si="21"/>
        <v>29</v>
      </c>
      <c r="AP25" s="16"/>
      <c r="AQ25" s="16"/>
      <c r="AR25" s="16"/>
      <c r="AS25" s="16"/>
      <c r="AT25" s="6">
        <f t="shared" si="22"/>
        <v>29</v>
      </c>
      <c r="AU25" s="16"/>
      <c r="AV25" s="16"/>
      <c r="AW25" s="16"/>
      <c r="AX25" s="16"/>
      <c r="AY25" s="6">
        <f t="shared" si="23"/>
        <v>29</v>
      </c>
      <c r="AZ25" s="16"/>
      <c r="BA25" s="16"/>
      <c r="BB25" s="16"/>
      <c r="BC25" s="16"/>
      <c r="BD25" s="6">
        <f t="shared" si="24"/>
        <v>29</v>
      </c>
      <c r="BE25" s="16"/>
      <c r="BF25" s="16"/>
      <c r="BG25" s="16"/>
      <c r="BH25" s="16"/>
      <c r="BI25" s="6">
        <f t="shared" si="25"/>
        <v>29</v>
      </c>
      <c r="BJ25" s="16"/>
      <c r="BK25" s="16"/>
      <c r="BL25" s="16"/>
      <c r="BM25" s="16"/>
      <c r="BN25" s="6">
        <f t="shared" si="26"/>
        <v>29</v>
      </c>
      <c r="BO25" s="16"/>
      <c r="BP25" s="16"/>
      <c r="BQ25" s="16"/>
      <c r="BR25" s="16"/>
      <c r="BS25" s="6">
        <f t="shared" si="27"/>
        <v>29</v>
      </c>
    </row>
    <row r="26" spans="1:71" s="39" customFormat="1" x14ac:dyDescent="0.25">
      <c r="A26" s="6"/>
      <c r="D26" s="6"/>
      <c r="E26" s="6"/>
      <c r="F26" s="6"/>
      <c r="G26" s="6"/>
      <c r="H26" s="149"/>
      <c r="I26" s="149"/>
      <c r="J26" s="149"/>
      <c r="K26" s="6"/>
      <c r="L26" s="6"/>
      <c r="M26" s="6">
        <f>SUM(M22:M25)</f>
        <v>0</v>
      </c>
      <c r="N26" s="6">
        <f>SUM(N22:N25)</f>
        <v>0</v>
      </c>
      <c r="O26" s="6">
        <f>SUM(O22:O25)</f>
        <v>0</v>
      </c>
      <c r="P26" s="149">
        <f>SUM(P21:P25)</f>
        <v>64</v>
      </c>
      <c r="Q26" s="6">
        <f>SUM(Q22:Q25)</f>
        <v>0</v>
      </c>
      <c r="R26" s="6">
        <f>SUM(R22:R25)</f>
        <v>0</v>
      </c>
      <c r="S26" s="6">
        <f>SUM(S22:S25)</f>
        <v>0</v>
      </c>
      <c r="T26" s="6">
        <f>SUM(T22:T25)</f>
        <v>0</v>
      </c>
      <c r="U26" s="6">
        <f>SUM(U21:U25)</f>
        <v>64</v>
      </c>
      <c r="V26" s="6">
        <f>SUM(V22:V25)</f>
        <v>0</v>
      </c>
      <c r="W26" s="6">
        <f t="shared" ref="W26:Y26" si="28">SUM(W22:W25)</f>
        <v>0</v>
      </c>
      <c r="X26" s="6">
        <f t="shared" si="28"/>
        <v>0</v>
      </c>
      <c r="Y26" s="6">
        <f t="shared" si="28"/>
        <v>0</v>
      </c>
      <c r="Z26" s="6">
        <f>SUM(Z21:Z25)</f>
        <v>64</v>
      </c>
      <c r="AA26" s="6">
        <f>SUM(AA22:AA25)</f>
        <v>0</v>
      </c>
      <c r="AB26" s="6">
        <f t="shared" ref="AB26:AD26" si="29">SUM(AB22:AB25)</f>
        <v>0</v>
      </c>
      <c r="AC26" s="6">
        <f t="shared" si="29"/>
        <v>0</v>
      </c>
      <c r="AD26" s="6">
        <f t="shared" si="29"/>
        <v>0</v>
      </c>
      <c r="AE26" s="6">
        <f>SUM(AE21:AE25)</f>
        <v>64</v>
      </c>
      <c r="AF26" s="6">
        <f t="shared" ref="AF26" si="30">SUM(AF22:AF25)</f>
        <v>0</v>
      </c>
      <c r="AG26" s="6">
        <f t="shared" ref="AG26" si="31">SUM(AG22:AG25)</f>
        <v>0</v>
      </c>
      <c r="AH26" s="6">
        <f t="shared" ref="AH26" si="32">SUM(AH22:AH25)</f>
        <v>0</v>
      </c>
      <c r="AI26" s="6">
        <f t="shared" ref="AI26" si="33">SUM(AI22:AI25)</f>
        <v>0</v>
      </c>
      <c r="AJ26" s="6">
        <f>SUM(AJ21:AJ25)</f>
        <v>64</v>
      </c>
      <c r="AK26" s="6">
        <f t="shared" ref="AK26" si="34">SUM(AK22:AK25)</f>
        <v>0</v>
      </c>
      <c r="AL26" s="6">
        <f t="shared" ref="AL26" si="35">SUM(AL22:AL25)</f>
        <v>0</v>
      </c>
      <c r="AM26" s="6">
        <f t="shared" ref="AM26" si="36">SUM(AM22:AM25)</f>
        <v>0</v>
      </c>
      <c r="AN26" s="6">
        <f t="shared" ref="AN26" si="37">SUM(AN22:AN25)</f>
        <v>0</v>
      </c>
      <c r="AO26" s="6">
        <f>SUM(AO22:AO25)+E20</f>
        <v>64</v>
      </c>
      <c r="AP26" s="6">
        <f t="shared" ref="AP26" si="38">SUM(AP22:AP25)</f>
        <v>0</v>
      </c>
      <c r="AQ26" s="6">
        <f t="shared" ref="AQ26" si="39">SUM(AQ22:AQ25)</f>
        <v>0</v>
      </c>
      <c r="AR26" s="6">
        <f t="shared" ref="AR26" si="40">SUM(AR22:AR25)</f>
        <v>0</v>
      </c>
      <c r="AS26" s="6">
        <f t="shared" ref="AS26" si="41">SUM(AS22:AS25)</f>
        <v>0</v>
      </c>
      <c r="AT26" s="6">
        <f>SUM(AT22:AT25)+L20</f>
        <v>64</v>
      </c>
      <c r="AU26" s="6">
        <f t="shared" ref="AU26" si="42">SUM(AU22:AU25)</f>
        <v>0</v>
      </c>
      <c r="AV26" s="6">
        <f t="shared" ref="AV26" si="43">SUM(AV22:AV25)</f>
        <v>0</v>
      </c>
      <c r="AW26" s="6">
        <f t="shared" ref="AW26" si="44">SUM(AW22:AW25)</f>
        <v>0</v>
      </c>
      <c r="AX26" s="6">
        <f t="shared" ref="AX26" si="45">SUM(AX22:AX25)</f>
        <v>0</v>
      </c>
      <c r="AY26" s="6">
        <f>SUM(AY22:AY25)+Q20</f>
        <v>64</v>
      </c>
      <c r="AZ26" s="6">
        <f t="shared" ref="AZ26" si="46">SUM(AZ22:AZ25)</f>
        <v>0</v>
      </c>
      <c r="BA26" s="6">
        <f t="shared" ref="BA26" si="47">SUM(BA22:BA25)</f>
        <v>0</v>
      </c>
      <c r="BB26" s="6">
        <f t="shared" ref="BB26" si="48">SUM(BB22:BB25)</f>
        <v>0</v>
      </c>
      <c r="BC26" s="6">
        <f t="shared" ref="BC26" si="49">SUM(BC22:BC25)</f>
        <v>0</v>
      </c>
      <c r="BD26" s="6">
        <f>SUM(BD22:BD25)+V20</f>
        <v>64</v>
      </c>
      <c r="BE26" s="6">
        <f t="shared" ref="BE26" si="50">SUM(BE22:BE25)</f>
        <v>0</v>
      </c>
      <c r="BF26" s="6">
        <f t="shared" ref="BF26" si="51">SUM(BF22:BF25)</f>
        <v>0</v>
      </c>
      <c r="BG26" s="6">
        <f t="shared" ref="BG26" si="52">SUM(BG22:BG25)</f>
        <v>0</v>
      </c>
      <c r="BH26" s="6">
        <f t="shared" ref="BH26" si="53">SUM(BH22:BH25)</f>
        <v>0</v>
      </c>
      <c r="BI26" s="6">
        <f>SUM(BI22:BI25)+AA20</f>
        <v>64</v>
      </c>
      <c r="BJ26" s="6">
        <f t="shared" ref="BJ26" si="54">SUM(BJ22:BJ25)</f>
        <v>0</v>
      </c>
      <c r="BK26" s="6">
        <f t="shared" ref="BK26" si="55">SUM(BK22:BK25)</f>
        <v>0</v>
      </c>
      <c r="BL26" s="6">
        <f t="shared" ref="BL26" si="56">SUM(BL22:BL25)</f>
        <v>0</v>
      </c>
      <c r="BM26" s="6">
        <f t="shared" ref="BM26" si="57">SUM(BM22:BM25)</f>
        <v>0</v>
      </c>
      <c r="BN26" s="6">
        <f>SUM(BN22:BN25)+AF20</f>
        <v>64</v>
      </c>
      <c r="BO26" s="6">
        <f t="shared" ref="BO26" si="58">SUM(BO22:BO25)</f>
        <v>0</v>
      </c>
      <c r="BP26" s="6">
        <f t="shared" ref="BP26" si="59">SUM(BP22:BP25)</f>
        <v>0</v>
      </c>
      <c r="BQ26" s="6">
        <f t="shared" ref="BQ26" si="60">SUM(BQ22:BQ25)</f>
        <v>0</v>
      </c>
      <c r="BR26" s="6">
        <f t="shared" ref="BR26" si="61">SUM(BR22:BR25)</f>
        <v>0</v>
      </c>
      <c r="BS26" s="6">
        <f>SUM(BS22:BS25)+E21</f>
        <v>64</v>
      </c>
    </row>
    <row r="27" spans="1:71" s="39" customFormat="1" x14ac:dyDescent="0.25">
      <c r="A27" s="59"/>
      <c r="B27" s="6" t="s">
        <v>299</v>
      </c>
      <c r="C27" s="6">
        <f>COUNT(C22:C25)</f>
        <v>4</v>
      </c>
      <c r="D27" s="59"/>
      <c r="E27" s="6">
        <f>SUM(E21:E25)</f>
        <v>129</v>
      </c>
      <c r="F27" s="6">
        <f>SUM(F21:F25)</f>
        <v>133</v>
      </c>
      <c r="G27" s="38">
        <f>$BS26/F27</f>
        <v>0.48120300751879697</v>
      </c>
      <c r="H27" s="156">
        <f>SUM(H21:H25)</f>
        <v>64</v>
      </c>
      <c r="I27" s="156">
        <f t="shared" ref="I27:J27" si="62">SUM(I21:I25)</f>
        <v>64</v>
      </c>
      <c r="J27" s="156">
        <f t="shared" si="62"/>
        <v>0</v>
      </c>
      <c r="K27" s="59"/>
      <c r="L27" s="59"/>
      <c r="M27" s="6">
        <f>SUM(M22:M25)</f>
        <v>0</v>
      </c>
      <c r="N27" s="6">
        <f t="shared" ref="N27:O27" si="63">SUM(N22:N25)</f>
        <v>0</v>
      </c>
      <c r="O27" s="6">
        <f t="shared" si="63"/>
        <v>0</v>
      </c>
      <c r="P27" s="38">
        <f>P26/F27</f>
        <v>0.48120300751879697</v>
      </c>
      <c r="Q27" s="6"/>
      <c r="R27" s="6">
        <f>M26+R26</f>
        <v>0</v>
      </c>
      <c r="S27" s="6">
        <f t="shared" ref="S27:T27" si="64">N26+S26</f>
        <v>0</v>
      </c>
      <c r="T27" s="6">
        <f t="shared" si="64"/>
        <v>0</v>
      </c>
      <c r="U27" s="38">
        <f>U26/F27</f>
        <v>0.48120300751879697</v>
      </c>
      <c r="V27" s="6"/>
      <c r="W27" s="6">
        <f>R27+W26</f>
        <v>0</v>
      </c>
      <c r="X27" s="6">
        <f t="shared" ref="X27:Y27" si="65">S27+X26</f>
        <v>0</v>
      </c>
      <c r="Y27" s="6">
        <f t="shared" si="65"/>
        <v>0</v>
      </c>
      <c r="Z27" s="38">
        <f>Z26/F27</f>
        <v>0.48120300751879697</v>
      </c>
      <c r="AA27" s="6"/>
      <c r="AB27" s="6">
        <f>SUM(W27+AB22)</f>
        <v>0</v>
      </c>
      <c r="AC27" s="6">
        <f>SUM(X27+AC22)</f>
        <v>0</v>
      </c>
      <c r="AD27" s="6">
        <f>SUM(Y22+AD22)</f>
        <v>0</v>
      </c>
      <c r="AE27" s="38">
        <f>AE26/F27</f>
        <v>0.48120300751879697</v>
      </c>
      <c r="AF27" s="6"/>
      <c r="AG27" s="6">
        <f>SUM(AB27+AG22)</f>
        <v>0</v>
      </c>
      <c r="AH27" s="6">
        <f>SUM(AC27+AH22)</f>
        <v>0</v>
      </c>
      <c r="AI27" s="6">
        <f>SUM(AD22+AI22)</f>
        <v>0</v>
      </c>
      <c r="AJ27" s="38">
        <f>AJ26/F27</f>
        <v>0.48120300751879697</v>
      </c>
      <c r="AK27" s="6"/>
      <c r="AL27" s="6">
        <f>SUM(AG27+AL22)</f>
        <v>0</v>
      </c>
      <c r="AM27" s="6">
        <f>SUM(AH27+AM22)</f>
        <v>0</v>
      </c>
      <c r="AN27" s="6">
        <f>SUM(AI22+AN22)</f>
        <v>0</v>
      </c>
      <c r="AO27" s="38">
        <f>AO26/F27</f>
        <v>0.48120300751879697</v>
      </c>
      <c r="AP27" s="6"/>
      <c r="AQ27" s="6">
        <f>SUM(AL27+AQ22)</f>
        <v>0</v>
      </c>
      <c r="AR27" s="6">
        <f>SUM(AM27+AR22)</f>
        <v>0</v>
      </c>
      <c r="AS27" s="6">
        <f>SUM(AN22+AS22)</f>
        <v>0</v>
      </c>
      <c r="AT27" s="38">
        <f>AT26/F27</f>
        <v>0.48120300751879697</v>
      </c>
      <c r="AU27" s="6"/>
      <c r="AV27" s="6">
        <f>SUM(AQ27+AV22)</f>
        <v>0</v>
      </c>
      <c r="AW27" s="6">
        <f>SUM(AR27+AW22)</f>
        <v>0</v>
      </c>
      <c r="AX27" s="6">
        <f>SUM(AS22+AX22)</f>
        <v>0</v>
      </c>
      <c r="AY27" s="38">
        <f>AY26/F27</f>
        <v>0.48120300751879697</v>
      </c>
      <c r="AZ27" s="6"/>
      <c r="BA27" s="6">
        <f>SUM(AV27+BA22)</f>
        <v>0</v>
      </c>
      <c r="BB27" s="6">
        <f>SUM(AW27+BB22)</f>
        <v>0</v>
      </c>
      <c r="BC27" s="6">
        <f>SUM(AX22+BC22)</f>
        <v>0</v>
      </c>
      <c r="BD27" s="38">
        <f>BD26/F27</f>
        <v>0.48120300751879697</v>
      </c>
      <c r="BE27" s="6"/>
      <c r="BF27" s="6">
        <f>SUM(BA27+BF22)</f>
        <v>0</v>
      </c>
      <c r="BG27" s="6">
        <f>SUM(BB27+BG22)</f>
        <v>0</v>
      </c>
      <c r="BH27" s="6">
        <f>SUM(BC22+BH22)</f>
        <v>0</v>
      </c>
      <c r="BI27" s="38">
        <f>BI26/F27</f>
        <v>0.48120300751879697</v>
      </c>
      <c r="BJ27" s="6"/>
      <c r="BK27" s="6">
        <f>SUM(BF27+BK22)</f>
        <v>0</v>
      </c>
      <c r="BL27" s="6">
        <f>SUM(BG27+BL22)</f>
        <v>0</v>
      </c>
      <c r="BM27" s="6">
        <f>SUM(BH22+BM22)</f>
        <v>0</v>
      </c>
      <c r="BN27" s="38">
        <f>BN26/F27</f>
        <v>0.48120300751879697</v>
      </c>
      <c r="BO27" s="6"/>
      <c r="BP27" s="6"/>
      <c r="BQ27" s="6"/>
      <c r="BR27" s="6"/>
      <c r="BS27" s="38">
        <f>BS26/F27</f>
        <v>0.48120300751879697</v>
      </c>
    </row>
    <row r="28" spans="1:71" s="39" customFormat="1" x14ac:dyDescent="0.25">
      <c r="A28" s="59"/>
      <c r="B28" s="59"/>
      <c r="C28" s="59"/>
      <c r="D28" s="59"/>
      <c r="E28" s="59"/>
      <c r="F28" s="59"/>
      <c r="G28" s="59"/>
      <c r="H28" s="156"/>
      <c r="I28" s="156"/>
      <c r="J28" s="156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</row>
    <row r="29" spans="1:71" s="39" customFormat="1" x14ac:dyDescent="0.25">
      <c r="A29" s="59"/>
      <c r="B29" s="59"/>
      <c r="C29" s="59"/>
      <c r="D29" s="59"/>
      <c r="E29" s="59"/>
      <c r="F29" s="59"/>
      <c r="G29" s="59"/>
      <c r="H29" s="156"/>
      <c r="I29" s="156"/>
      <c r="J29" s="156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22" sqref="K22"/>
    </sheetView>
  </sheetViews>
  <sheetFormatPr defaultColWidth="8.85546875" defaultRowHeight="15" x14ac:dyDescent="0.25"/>
  <cols>
    <col min="1" max="1" width="10.42578125" bestFit="1" customWidth="1"/>
    <col min="2" max="2" width="16.710937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28515625" style="39" bestFit="1" customWidth="1"/>
    <col min="13" max="15" width="3" customWidth="1"/>
    <col min="16" max="16" width="7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7" t="s">
        <v>424</v>
      </c>
      <c r="N1" s="198"/>
      <c r="O1" s="198"/>
      <c r="P1" s="199"/>
      <c r="Q1" s="197" t="s">
        <v>157</v>
      </c>
      <c r="R1" s="198"/>
      <c r="S1" s="198"/>
      <c r="T1" s="198"/>
      <c r="U1" s="199"/>
      <c r="V1" s="197" t="s">
        <v>361</v>
      </c>
      <c r="W1" s="198"/>
      <c r="X1" s="198"/>
      <c r="Y1" s="198"/>
      <c r="Z1" s="199"/>
      <c r="AA1" s="197" t="s">
        <v>176</v>
      </c>
      <c r="AB1" s="198"/>
      <c r="AC1" s="198"/>
      <c r="AD1" s="198"/>
      <c r="AE1" s="199"/>
      <c r="AF1" s="197" t="s">
        <v>177</v>
      </c>
      <c r="AG1" s="198"/>
      <c r="AH1" s="198"/>
      <c r="AI1" s="198"/>
      <c r="AJ1" s="199"/>
      <c r="AK1" s="197" t="s">
        <v>94</v>
      </c>
      <c r="AL1" s="198"/>
      <c r="AM1" s="198"/>
      <c r="AN1" s="198"/>
      <c r="AO1" s="199"/>
      <c r="AP1" s="197" t="s">
        <v>95</v>
      </c>
      <c r="AQ1" s="198"/>
      <c r="AR1" s="198"/>
      <c r="AS1" s="198"/>
      <c r="AT1" s="199"/>
      <c r="AU1" s="197" t="s">
        <v>65</v>
      </c>
      <c r="AV1" s="198"/>
      <c r="AW1" s="198"/>
      <c r="AX1" s="198"/>
      <c r="AY1" s="199"/>
      <c r="AZ1" s="197" t="s">
        <v>66</v>
      </c>
      <c r="BA1" s="198"/>
      <c r="BB1" s="198"/>
      <c r="BC1" s="198"/>
      <c r="BD1" s="199"/>
      <c r="BE1" s="197" t="s">
        <v>58</v>
      </c>
      <c r="BF1" s="198"/>
      <c r="BG1" s="198"/>
      <c r="BH1" s="198"/>
      <c r="BI1" s="199"/>
      <c r="BJ1" s="197" t="s">
        <v>278</v>
      </c>
      <c r="BK1" s="198"/>
      <c r="BL1" s="198"/>
      <c r="BM1" s="198"/>
      <c r="BN1" s="199"/>
      <c r="BO1" s="197" t="s">
        <v>396</v>
      </c>
      <c r="BP1" s="198"/>
      <c r="BQ1" s="198"/>
      <c r="BR1" s="198"/>
      <c r="BS1" s="199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x14ac:dyDescent="0.25">
      <c r="A3" s="8" t="s">
        <v>265</v>
      </c>
      <c r="B3" s="9" t="s">
        <v>142</v>
      </c>
      <c r="C3" s="9"/>
      <c r="D3" s="9"/>
      <c r="E3" s="22">
        <v>11</v>
      </c>
      <c r="F3" s="9">
        <f>IF(B3="MAL",E3,IF(E3&gt;=11,E3+variables!$B$1,11))</f>
        <v>11</v>
      </c>
      <c r="G3" s="10">
        <f>BS3/F3</f>
        <v>1</v>
      </c>
      <c r="H3" s="159">
        <v>11</v>
      </c>
      <c r="I3" s="159">
        <f>+H3+J3</f>
        <v>11</v>
      </c>
      <c r="J3" s="163"/>
      <c r="K3" s="23">
        <v>2017</v>
      </c>
      <c r="L3" s="23">
        <v>2107</v>
      </c>
      <c r="M3" s="14"/>
      <c r="N3" s="14"/>
      <c r="O3" s="14"/>
      <c r="P3" s="159">
        <f>+H3</f>
        <v>11</v>
      </c>
      <c r="Q3" s="23"/>
      <c r="R3" s="14"/>
      <c r="S3" s="14"/>
      <c r="T3" s="14"/>
      <c r="U3" s="6">
        <f>SUM(P3:T3)</f>
        <v>11</v>
      </c>
      <c r="V3" s="23"/>
      <c r="W3" s="14"/>
      <c r="X3" s="14"/>
      <c r="Y3" s="14"/>
      <c r="Z3" s="6">
        <f>SUM(U3:Y3)</f>
        <v>11</v>
      </c>
      <c r="AA3" s="23"/>
      <c r="AB3" s="14"/>
      <c r="AC3" s="14"/>
      <c r="AD3" s="14"/>
      <c r="AE3" s="6">
        <f>SUM(Z3:AD3)</f>
        <v>11</v>
      </c>
      <c r="AF3" s="23"/>
      <c r="AG3" s="14"/>
      <c r="AH3" s="14"/>
      <c r="AI3" s="14"/>
      <c r="AJ3" s="6">
        <f>SUM(AE3:AI3)</f>
        <v>11</v>
      </c>
      <c r="AK3" s="23"/>
      <c r="AL3" s="14"/>
      <c r="AM3" s="14"/>
      <c r="AN3" s="14"/>
      <c r="AO3" s="6">
        <f>SUM(AJ3:AN3)</f>
        <v>11</v>
      </c>
      <c r="AP3" s="23"/>
      <c r="AQ3" s="14"/>
      <c r="AR3" s="14"/>
      <c r="AS3" s="14"/>
      <c r="AT3" s="6">
        <f>SUM(AO3:AS3)</f>
        <v>11</v>
      </c>
      <c r="AU3" s="23"/>
      <c r="AV3" s="14"/>
      <c r="AW3" s="14"/>
      <c r="AX3" s="14"/>
      <c r="AY3" s="6">
        <f>SUM(AT3:AX3)</f>
        <v>11</v>
      </c>
      <c r="AZ3" s="23"/>
      <c r="BA3" s="14"/>
      <c r="BB3" s="14"/>
      <c r="BC3" s="14"/>
      <c r="BD3" s="6">
        <f>SUM(AY3:BC3)</f>
        <v>11</v>
      </c>
      <c r="BE3" s="23"/>
      <c r="BF3" s="14"/>
      <c r="BG3" s="14"/>
      <c r="BH3" s="14"/>
      <c r="BI3" s="6">
        <f>SUM(BD3:BH3)</f>
        <v>11</v>
      </c>
      <c r="BJ3" s="23"/>
      <c r="BK3" s="14"/>
      <c r="BL3" s="14"/>
      <c r="BM3" s="14"/>
      <c r="BN3" s="6">
        <f>SUM(BI3:BM3)</f>
        <v>11</v>
      </c>
      <c r="BO3" s="23"/>
      <c r="BP3" s="14"/>
      <c r="BQ3" s="14"/>
      <c r="BR3" s="14"/>
      <c r="BS3" s="6">
        <f>SUM(BN3:BR3)</f>
        <v>11</v>
      </c>
    </row>
    <row r="4" spans="1:71" s="39" customFormat="1" x14ac:dyDescent="0.25">
      <c r="A4" s="6"/>
      <c r="B4" s="135" t="s">
        <v>223</v>
      </c>
      <c r="C4" s="6">
        <v>2</v>
      </c>
      <c r="D4" s="33">
        <v>7026</v>
      </c>
      <c r="E4" s="20">
        <v>49</v>
      </c>
      <c r="F4" s="6">
        <f>IF(B4="MAL",E4,IF(E4&gt;=11,E4+variables!$B$1,11))</f>
        <v>50</v>
      </c>
      <c r="G4" s="76">
        <f>$BS4/F4</f>
        <v>0.14000000000000001</v>
      </c>
      <c r="H4" s="156">
        <v>7</v>
      </c>
      <c r="I4" s="159">
        <f t="shared" ref="I4:I7" si="0">+H4+J4</f>
        <v>7</v>
      </c>
      <c r="J4" s="164"/>
      <c r="K4" s="23">
        <v>2017</v>
      </c>
      <c r="L4" s="23">
        <v>2107</v>
      </c>
      <c r="M4" s="16"/>
      <c r="N4" s="16"/>
      <c r="O4" s="16"/>
      <c r="P4" s="149">
        <f>H4+SUM(M4:O4)</f>
        <v>7</v>
      </c>
      <c r="Q4" s="16"/>
      <c r="R4" s="16"/>
      <c r="S4" s="16"/>
      <c r="T4" s="16"/>
      <c r="U4" s="6">
        <f>SUM(P4:T4)</f>
        <v>7</v>
      </c>
      <c r="V4" s="16"/>
      <c r="W4" s="16"/>
      <c r="X4" s="16"/>
      <c r="Y4" s="16"/>
      <c r="Z4" s="6">
        <f>SUM(U4:Y4)</f>
        <v>7</v>
      </c>
      <c r="AA4" s="16"/>
      <c r="AB4" s="16"/>
      <c r="AC4" s="16"/>
      <c r="AD4" s="16"/>
      <c r="AE4" s="6">
        <f>SUM(Z4:AD4)</f>
        <v>7</v>
      </c>
      <c r="AF4" s="16"/>
      <c r="AG4" s="16"/>
      <c r="AH4" s="16"/>
      <c r="AI4" s="16"/>
      <c r="AJ4" s="6">
        <f>SUM(AE4:AI4)</f>
        <v>7</v>
      </c>
      <c r="AK4" s="16"/>
      <c r="AL4" s="16"/>
      <c r="AM4" s="16"/>
      <c r="AN4" s="16"/>
      <c r="AO4" s="6">
        <f>SUM(AJ4:AN4)</f>
        <v>7</v>
      </c>
      <c r="AP4" s="16"/>
      <c r="AQ4" s="16"/>
      <c r="AR4" s="16"/>
      <c r="AS4" s="16"/>
      <c r="AT4" s="6">
        <f>SUM(AO4:AS4)</f>
        <v>7</v>
      </c>
      <c r="AU4" s="16"/>
      <c r="AV4" s="16"/>
      <c r="AW4" s="16"/>
      <c r="AX4" s="16"/>
      <c r="AY4" s="6">
        <f>SUM(AT4:AX4)</f>
        <v>7</v>
      </c>
      <c r="AZ4" s="16"/>
      <c r="BA4" s="16"/>
      <c r="BB4" s="16"/>
      <c r="BC4" s="16"/>
      <c r="BD4" s="6">
        <f>SUM(AY4:BC4)</f>
        <v>7</v>
      </c>
      <c r="BE4" s="16"/>
      <c r="BF4" s="16"/>
      <c r="BG4" s="16"/>
      <c r="BH4" s="16"/>
      <c r="BI4" s="6">
        <f>SUM(BD4:BH4)</f>
        <v>7</v>
      </c>
      <c r="BJ4" s="16"/>
      <c r="BK4" s="16"/>
      <c r="BL4" s="16"/>
      <c r="BM4" s="16"/>
      <c r="BN4" s="6">
        <f>SUM(BI4:BM4)</f>
        <v>7</v>
      </c>
      <c r="BO4" s="16"/>
      <c r="BP4" s="16"/>
      <c r="BQ4" s="16"/>
      <c r="BR4" s="16"/>
      <c r="BS4" s="6">
        <f>SUM(BN4:BR4)</f>
        <v>7</v>
      </c>
    </row>
    <row r="5" spans="1:71" s="39" customFormat="1" x14ac:dyDescent="0.25">
      <c r="A5" s="6"/>
      <c r="B5" s="6" t="s">
        <v>136</v>
      </c>
      <c r="C5" s="6">
        <v>3</v>
      </c>
      <c r="D5" s="33">
        <v>1650</v>
      </c>
      <c r="E5" s="21">
        <v>44</v>
      </c>
      <c r="F5" s="6">
        <f>IF(B5="MAL",E5,IF(E5&gt;=11,E5+variables!$B$1,11))</f>
        <v>45</v>
      </c>
      <c r="G5" s="76">
        <f>$BS5/F5</f>
        <v>0.22222222222222221</v>
      </c>
      <c r="H5" s="156">
        <v>10</v>
      </c>
      <c r="I5" s="159">
        <f t="shared" si="0"/>
        <v>10</v>
      </c>
      <c r="J5" s="164"/>
      <c r="K5" s="23">
        <v>2017</v>
      </c>
      <c r="L5" s="23">
        <v>2107</v>
      </c>
      <c r="M5" s="16"/>
      <c r="N5" s="16"/>
      <c r="O5" s="16"/>
      <c r="P5" s="149">
        <f t="shared" ref="P5:P7" si="1">H5+SUM(M5:O5)</f>
        <v>10</v>
      </c>
      <c r="Q5" s="16"/>
      <c r="R5" s="16"/>
      <c r="S5" s="16"/>
      <c r="T5" s="16"/>
      <c r="U5" s="6">
        <f>SUM(P5:T5)</f>
        <v>10</v>
      </c>
      <c r="V5" s="16"/>
      <c r="W5" s="16"/>
      <c r="X5" s="16"/>
      <c r="Y5" s="16"/>
      <c r="Z5" s="6">
        <f>SUM(U5:Y5)</f>
        <v>10</v>
      </c>
      <c r="AA5" s="16"/>
      <c r="AB5" s="16"/>
      <c r="AC5" s="16"/>
      <c r="AD5" s="16"/>
      <c r="AE5" s="6">
        <f>SUM(Z5:AD5)</f>
        <v>10</v>
      </c>
      <c r="AF5" s="16"/>
      <c r="AG5" s="16"/>
      <c r="AH5" s="16"/>
      <c r="AI5" s="16"/>
      <c r="AJ5" s="6">
        <f>SUM(AE5:AI5)</f>
        <v>10</v>
      </c>
      <c r="AK5" s="16"/>
      <c r="AL5" s="16"/>
      <c r="AM5" s="16"/>
      <c r="AN5" s="16"/>
      <c r="AO5" s="6">
        <f>SUM(AJ5:AN5)</f>
        <v>10</v>
      </c>
      <c r="AP5" s="16"/>
      <c r="AQ5" s="16"/>
      <c r="AR5" s="16"/>
      <c r="AS5" s="16"/>
      <c r="AT5" s="6">
        <f>SUM(AO5:AS5)</f>
        <v>10</v>
      </c>
      <c r="AU5" s="16"/>
      <c r="AV5" s="16"/>
      <c r="AW5" s="16"/>
      <c r="AX5" s="16"/>
      <c r="AY5" s="6">
        <f>SUM(AT5:AX5)</f>
        <v>10</v>
      </c>
      <c r="AZ5" s="16"/>
      <c r="BA5" s="16"/>
      <c r="BB5" s="16"/>
      <c r="BC5" s="16"/>
      <c r="BD5" s="6">
        <f>SUM(AY5:BC5)</f>
        <v>10</v>
      </c>
      <c r="BE5" s="16"/>
      <c r="BF5" s="16"/>
      <c r="BG5" s="16"/>
      <c r="BH5" s="16"/>
      <c r="BI5" s="6">
        <f>SUM(BD5:BH5)</f>
        <v>10</v>
      </c>
      <c r="BJ5" s="16"/>
      <c r="BK5" s="16"/>
      <c r="BL5" s="16"/>
      <c r="BM5" s="16"/>
      <c r="BN5" s="6">
        <f>SUM(BI5:BM5)</f>
        <v>10</v>
      </c>
      <c r="BO5" s="16"/>
      <c r="BP5" s="16"/>
      <c r="BQ5" s="16"/>
      <c r="BR5" s="16"/>
      <c r="BS5" s="6">
        <f>SUM(BN5:BR5)</f>
        <v>10</v>
      </c>
    </row>
    <row r="6" spans="1:71" s="39" customFormat="1" x14ac:dyDescent="0.25">
      <c r="A6" s="6"/>
      <c r="B6" s="6" t="s">
        <v>76</v>
      </c>
      <c r="C6" s="6">
        <v>6</v>
      </c>
      <c r="D6" s="33">
        <v>8773</v>
      </c>
      <c r="E6" s="21">
        <v>64</v>
      </c>
      <c r="F6" s="6">
        <f>IF(B6="MAL",E6,IF(E6&gt;=11,E6+variables!$B$1,11))</f>
        <v>65</v>
      </c>
      <c r="G6" s="76">
        <f>$BS6/F6</f>
        <v>0.23076923076923078</v>
      </c>
      <c r="H6" s="156">
        <v>15</v>
      </c>
      <c r="I6" s="159">
        <f t="shared" si="0"/>
        <v>15</v>
      </c>
      <c r="J6" s="164"/>
      <c r="K6" s="23">
        <v>2017</v>
      </c>
      <c r="L6" s="23">
        <v>2017</v>
      </c>
      <c r="M6" s="16"/>
      <c r="N6" s="16"/>
      <c r="O6" s="16"/>
      <c r="P6" s="149">
        <f t="shared" si="1"/>
        <v>15</v>
      </c>
      <c r="Q6" s="16"/>
      <c r="R6" s="16"/>
      <c r="S6" s="16"/>
      <c r="T6" s="16"/>
      <c r="U6" s="6">
        <f>SUM(P6:T6)</f>
        <v>15</v>
      </c>
      <c r="V6" s="16"/>
      <c r="W6" s="16"/>
      <c r="X6" s="16"/>
      <c r="Y6" s="16"/>
      <c r="Z6" s="6">
        <f>SUM(U6:Y6)</f>
        <v>15</v>
      </c>
      <c r="AA6" s="16"/>
      <c r="AB6" s="16"/>
      <c r="AC6" s="16"/>
      <c r="AD6" s="16"/>
      <c r="AE6" s="6">
        <f>SUM(Z6:AD6)</f>
        <v>15</v>
      </c>
      <c r="AF6" s="16"/>
      <c r="AG6" s="16"/>
      <c r="AH6" s="16"/>
      <c r="AI6" s="16"/>
      <c r="AJ6" s="6">
        <f>SUM(AE6:AI6)</f>
        <v>15</v>
      </c>
      <c r="AK6" s="16"/>
      <c r="AL6" s="16"/>
      <c r="AM6" s="16"/>
      <c r="AN6" s="16"/>
      <c r="AO6" s="6">
        <f>SUM(AJ6:AN6)</f>
        <v>15</v>
      </c>
      <c r="AP6" s="16"/>
      <c r="AQ6" s="16"/>
      <c r="AR6" s="16"/>
      <c r="AS6" s="16"/>
      <c r="AT6" s="6">
        <f>SUM(AO6:AS6)</f>
        <v>15</v>
      </c>
      <c r="AU6" s="16"/>
      <c r="AV6" s="16"/>
      <c r="AW6" s="16"/>
      <c r="AX6" s="16"/>
      <c r="AY6" s="6">
        <f>SUM(AT6:AX6)</f>
        <v>15</v>
      </c>
      <c r="AZ6" s="16"/>
      <c r="BA6" s="16"/>
      <c r="BB6" s="16"/>
      <c r="BC6" s="16"/>
      <c r="BD6" s="6">
        <f>SUM(AY6:BC6)</f>
        <v>15</v>
      </c>
      <c r="BE6" s="16"/>
      <c r="BF6" s="16"/>
      <c r="BG6" s="16"/>
      <c r="BH6" s="16"/>
      <c r="BI6" s="6">
        <f>SUM(BD6:BH6)</f>
        <v>15</v>
      </c>
      <c r="BJ6" s="16"/>
      <c r="BK6" s="16"/>
      <c r="BL6" s="16"/>
      <c r="BM6" s="16"/>
      <c r="BN6" s="6">
        <f>SUM(BI6:BM6)</f>
        <v>15</v>
      </c>
      <c r="BO6" s="16"/>
      <c r="BP6" s="16"/>
      <c r="BQ6" s="16"/>
      <c r="BR6" s="16"/>
      <c r="BS6" s="6">
        <f>SUM(BN6:BR6)</f>
        <v>15</v>
      </c>
    </row>
    <row r="7" spans="1:71" s="39" customFormat="1" x14ac:dyDescent="0.25">
      <c r="A7" s="6"/>
      <c r="B7" s="6" t="s">
        <v>79</v>
      </c>
      <c r="C7" s="6">
        <v>7</v>
      </c>
      <c r="D7" s="33" t="s">
        <v>220</v>
      </c>
      <c r="E7" s="21">
        <v>72</v>
      </c>
      <c r="F7" s="6">
        <f>IF(B7="MAL",E7,IF(E7&gt;=11,E7+variables!$B$1,11))</f>
        <v>73</v>
      </c>
      <c r="G7" s="76">
        <f>$BS7/F7</f>
        <v>0.27397260273972601</v>
      </c>
      <c r="H7" s="156">
        <v>20</v>
      </c>
      <c r="I7" s="159">
        <f t="shared" si="0"/>
        <v>20</v>
      </c>
      <c r="J7" s="164"/>
      <c r="K7" s="23">
        <v>2017</v>
      </c>
      <c r="L7" s="23">
        <v>2107</v>
      </c>
      <c r="M7" s="16"/>
      <c r="N7" s="16"/>
      <c r="O7" s="16"/>
      <c r="P7" s="149">
        <f t="shared" si="1"/>
        <v>20</v>
      </c>
      <c r="Q7" s="16"/>
      <c r="R7" s="16"/>
      <c r="S7" s="16"/>
      <c r="T7" s="16"/>
      <c r="U7" s="6">
        <f>SUM(P7:T7)</f>
        <v>20</v>
      </c>
      <c r="V7" s="16"/>
      <c r="W7" s="16"/>
      <c r="X7" s="16"/>
      <c r="Y7" s="16"/>
      <c r="Z7" s="6">
        <f>SUM(U7:Y7)</f>
        <v>20</v>
      </c>
      <c r="AA7" s="16"/>
      <c r="AB7" s="16"/>
      <c r="AC7" s="16"/>
      <c r="AD7" s="16"/>
      <c r="AE7" s="6">
        <f>SUM(Z7:AD7)</f>
        <v>20</v>
      </c>
      <c r="AF7" s="16"/>
      <c r="AG7" s="16"/>
      <c r="AH7" s="16"/>
      <c r="AI7" s="16"/>
      <c r="AJ7" s="6">
        <f>SUM(AE7:AI7)</f>
        <v>20</v>
      </c>
      <c r="AK7" s="16"/>
      <c r="AL7" s="16"/>
      <c r="AM7" s="16"/>
      <c r="AN7" s="16"/>
      <c r="AO7" s="6">
        <f>SUM(AJ7:AN7)</f>
        <v>20</v>
      </c>
      <c r="AP7" s="16"/>
      <c r="AQ7" s="16"/>
      <c r="AR7" s="16"/>
      <c r="AS7" s="16"/>
      <c r="AT7" s="6">
        <f>SUM(AO7:AS7)</f>
        <v>20</v>
      </c>
      <c r="AU7" s="16"/>
      <c r="AV7" s="16"/>
      <c r="AW7" s="16"/>
      <c r="AX7" s="16"/>
      <c r="AY7" s="6">
        <f>SUM(AT7:AX7)</f>
        <v>20</v>
      </c>
      <c r="AZ7" s="16"/>
      <c r="BA7" s="16"/>
      <c r="BB7" s="16"/>
      <c r="BC7" s="16"/>
      <c r="BD7" s="6">
        <f>SUM(AY7:BC7)</f>
        <v>20</v>
      </c>
      <c r="BE7" s="16"/>
      <c r="BF7" s="16"/>
      <c r="BG7" s="16"/>
      <c r="BH7" s="16"/>
      <c r="BI7" s="6">
        <f>SUM(BD7:BH7)</f>
        <v>20</v>
      </c>
      <c r="BJ7" s="16"/>
      <c r="BK7" s="16"/>
      <c r="BL7" s="16"/>
      <c r="BM7" s="16"/>
      <c r="BN7" s="6">
        <f>SUM(BI7:BM7)</f>
        <v>20</v>
      </c>
      <c r="BO7" s="16"/>
      <c r="BP7" s="16"/>
      <c r="BQ7" s="16"/>
      <c r="BR7" s="16"/>
      <c r="BS7" s="6">
        <f>SUM(BN7:BR7)</f>
        <v>20</v>
      </c>
    </row>
    <row r="8" spans="1:71" s="39" customFormat="1" x14ac:dyDescent="0.25">
      <c r="A8" s="6"/>
      <c r="B8" s="6"/>
      <c r="C8" s="6"/>
      <c r="D8" s="6"/>
      <c r="E8" s="6"/>
      <c r="F8" s="6"/>
      <c r="G8" s="6"/>
      <c r="H8" s="149"/>
      <c r="I8" s="149"/>
      <c r="J8" s="149"/>
      <c r="K8" s="6"/>
      <c r="L8" s="6"/>
      <c r="M8" s="6">
        <f>SUM(M4:M7)</f>
        <v>0</v>
      </c>
      <c r="N8" s="6">
        <f>SUM(N4:N7)</f>
        <v>0</v>
      </c>
      <c r="O8" s="6">
        <f>SUM(O4:O7)</f>
        <v>0</v>
      </c>
      <c r="P8" s="149">
        <f>SUM(P3:P7)</f>
        <v>63</v>
      </c>
      <c r="Q8" s="6">
        <f>SUM(Q3:Q7)</f>
        <v>0</v>
      </c>
      <c r="R8" s="6">
        <f>SUM(R4:R7)</f>
        <v>0</v>
      </c>
      <c r="S8" s="6">
        <f>SUM(S4:S7)</f>
        <v>0</v>
      </c>
      <c r="T8" s="6">
        <f>SUM(T4:T7)</f>
        <v>0</v>
      </c>
      <c r="U8" s="6">
        <f>SUM(U3:U7)</f>
        <v>63</v>
      </c>
      <c r="V8" s="6">
        <f>SUM(V4:V7)</f>
        <v>0</v>
      </c>
      <c r="W8" s="6">
        <f>SUM(W4:W7)</f>
        <v>0</v>
      </c>
      <c r="X8" s="6">
        <f>SUM(X4:X7)</f>
        <v>0</v>
      </c>
      <c r="Y8" s="6">
        <f>SUM(Y4:Y7)</f>
        <v>0</v>
      </c>
      <c r="Z8" s="6">
        <f>SUM(Z3:Z7)</f>
        <v>63</v>
      </c>
      <c r="AA8" s="6">
        <f>SUM(AA4:AA7)</f>
        <v>0</v>
      </c>
      <c r="AB8" s="6">
        <f>SUM(AB4:AB7)</f>
        <v>0</v>
      </c>
      <c r="AC8" s="6">
        <f>SUM(AC4:AC7)</f>
        <v>0</v>
      </c>
      <c r="AD8" s="6">
        <f>SUM(AD4:AD7)</f>
        <v>0</v>
      </c>
      <c r="AE8" s="6">
        <f>SUM(AE3:AE7)</f>
        <v>63</v>
      </c>
      <c r="AF8" s="6">
        <f>SUM(AF4:AF7)</f>
        <v>0</v>
      </c>
      <c r="AG8" s="6">
        <f>SUM(AG4:AG7)</f>
        <v>0</v>
      </c>
      <c r="AH8" s="6">
        <f>SUM(AH4:AH7)</f>
        <v>0</v>
      </c>
      <c r="AI8" s="6">
        <f>SUM(AI4:AI7)</f>
        <v>0</v>
      </c>
      <c r="AJ8" s="6">
        <f>SUM(AJ3:AJ7)</f>
        <v>63</v>
      </c>
      <c r="AK8" s="6">
        <f>SUM(AK4:AK7)</f>
        <v>0</v>
      </c>
      <c r="AL8" s="6">
        <f>SUM(AL4:AL7)</f>
        <v>0</v>
      </c>
      <c r="AM8" s="6">
        <f>SUM(AM4:AM7)</f>
        <v>0</v>
      </c>
      <c r="AN8" s="6">
        <f>SUM(AN4:AN7)</f>
        <v>0</v>
      </c>
      <c r="AO8" s="6">
        <f>SUM(AO3:AO7)</f>
        <v>63</v>
      </c>
      <c r="AP8" s="6">
        <f>SUM(AP4:AP7)</f>
        <v>0</v>
      </c>
      <c r="AQ8" s="6">
        <f>SUM(AQ4:AQ7)</f>
        <v>0</v>
      </c>
      <c r="AR8" s="6">
        <f>SUM(AR4:AR7)</f>
        <v>0</v>
      </c>
      <c r="AS8" s="6">
        <f>SUM(AS4:AS7)</f>
        <v>0</v>
      </c>
      <c r="AT8" s="6">
        <f>SUM(AT3:AT7)</f>
        <v>63</v>
      </c>
      <c r="AU8" s="6">
        <f>SUM(AU4:AU7)</f>
        <v>0</v>
      </c>
      <c r="AV8" s="6">
        <f>SUM(AV4:AV7)</f>
        <v>0</v>
      </c>
      <c r="AW8" s="6">
        <f>SUM(AW4:AW7)</f>
        <v>0</v>
      </c>
      <c r="AX8" s="6">
        <f>SUM(AX4:AX7)</f>
        <v>0</v>
      </c>
      <c r="AY8" s="6">
        <f>SUM(AY3:AY7)</f>
        <v>63</v>
      </c>
      <c r="AZ8" s="6">
        <f>SUM(AZ4:AZ7)</f>
        <v>0</v>
      </c>
      <c r="BA8" s="6">
        <f>SUM(BA4:BA7)</f>
        <v>0</v>
      </c>
      <c r="BB8" s="6">
        <f>SUM(BB4:BB7)</f>
        <v>0</v>
      </c>
      <c r="BC8" s="6">
        <f>SUM(BC4:BC7)</f>
        <v>0</v>
      </c>
      <c r="BD8" s="6">
        <f>SUM(BD3:BD7)</f>
        <v>63</v>
      </c>
      <c r="BE8" s="6">
        <f>SUM(BE4:BE7)</f>
        <v>0</v>
      </c>
      <c r="BF8" s="6">
        <f>SUM(BF4:BF7)</f>
        <v>0</v>
      </c>
      <c r="BG8" s="6">
        <f>SUM(BG4:BG7)</f>
        <v>0</v>
      </c>
      <c r="BH8" s="6">
        <f>SUM(BH4:BH7)</f>
        <v>0</v>
      </c>
      <c r="BI8" s="6">
        <f>SUM(BI3:BI7)</f>
        <v>63</v>
      </c>
      <c r="BJ8" s="6">
        <f>SUM(BJ4:BJ7)</f>
        <v>0</v>
      </c>
      <c r="BK8" s="6">
        <f>SUM(BK4:BK7)</f>
        <v>0</v>
      </c>
      <c r="BL8" s="6">
        <f>SUM(BL4:BL7)</f>
        <v>0</v>
      </c>
      <c r="BM8" s="6">
        <f>SUM(BM4:BM7)</f>
        <v>0</v>
      </c>
      <c r="BN8" s="6">
        <f>SUM(BN3:BN7)</f>
        <v>63</v>
      </c>
      <c r="BO8" s="6">
        <f>SUM(BO4:BO7)</f>
        <v>0</v>
      </c>
      <c r="BP8" s="6">
        <f>SUM(BP4:BP7)</f>
        <v>0</v>
      </c>
      <c r="BQ8" s="6">
        <f>SUM(BQ4:BQ7)</f>
        <v>0</v>
      </c>
      <c r="BR8" s="6">
        <f>SUM(BR4:BR7)</f>
        <v>0</v>
      </c>
      <c r="BS8" s="6">
        <f>SUM(BS3:BS7)</f>
        <v>63</v>
      </c>
    </row>
    <row r="9" spans="1:71" s="39" customFormat="1" x14ac:dyDescent="0.25">
      <c r="A9" s="6"/>
      <c r="B9" s="6" t="s">
        <v>299</v>
      </c>
      <c r="C9" s="6">
        <f>COUNT(C4:C7)</f>
        <v>4</v>
      </c>
      <c r="D9" s="6"/>
      <c r="E9" s="6">
        <f>SUM(E3:E7)</f>
        <v>240</v>
      </c>
      <c r="F9" s="6">
        <f>SUM(F3:F7)</f>
        <v>244</v>
      </c>
      <c r="G9" s="38">
        <f>$BS8/F9</f>
        <v>0.25819672131147542</v>
      </c>
      <c r="H9" s="149">
        <f>SUM(H3:H7)</f>
        <v>63</v>
      </c>
      <c r="I9" s="149">
        <f>SUM(I3:I7)</f>
        <v>63</v>
      </c>
      <c r="J9" s="149">
        <f>SUM(J3:J7)</f>
        <v>0</v>
      </c>
      <c r="K9" s="6"/>
      <c r="L9" s="6"/>
      <c r="M9" s="6"/>
      <c r="N9" s="6"/>
      <c r="O9" s="6"/>
      <c r="P9" s="38">
        <f>P8/F9</f>
        <v>0.25819672131147542</v>
      </c>
      <c r="Q9" s="6"/>
      <c r="R9" s="6">
        <f>M8+R8</f>
        <v>0</v>
      </c>
      <c r="S9" s="6">
        <f>N8+S8</f>
        <v>0</v>
      </c>
      <c r="T9" s="6">
        <f>O8+T8</f>
        <v>0</v>
      </c>
      <c r="U9" s="38">
        <f>U8/F9</f>
        <v>0.25819672131147542</v>
      </c>
      <c r="V9" s="6"/>
      <c r="W9" s="6">
        <f>R9+W8</f>
        <v>0</v>
      </c>
      <c r="X9" s="6">
        <f>S9+X8</f>
        <v>0</v>
      </c>
      <c r="Y9" s="6">
        <f>T9+Y8</f>
        <v>0</v>
      </c>
      <c r="Z9" s="38">
        <f>Z8/F9</f>
        <v>0.25819672131147542</v>
      </c>
      <c r="AA9" s="6"/>
      <c r="AB9" s="6">
        <f>W9+AB8</f>
        <v>0</v>
      </c>
      <c r="AC9" s="6">
        <f>X9+AC8</f>
        <v>0</v>
      </c>
      <c r="AD9" s="6">
        <f>Y9+AD8</f>
        <v>0</v>
      </c>
      <c r="AE9" s="38">
        <f>AE8/F9</f>
        <v>0.25819672131147542</v>
      </c>
      <c r="AF9" s="6"/>
      <c r="AG9" s="6">
        <f>AB9+AG8</f>
        <v>0</v>
      </c>
      <c r="AH9" s="6">
        <f>AC9+AH8</f>
        <v>0</v>
      </c>
      <c r="AI9" s="6">
        <f>AD9+AI8</f>
        <v>0</v>
      </c>
      <c r="AJ9" s="38">
        <f>AJ8/F9</f>
        <v>0.25819672131147542</v>
      </c>
      <c r="AK9" s="6"/>
      <c r="AL9" s="6">
        <f>AG9+AL8</f>
        <v>0</v>
      </c>
      <c r="AM9" s="6">
        <f>AH9+AM8</f>
        <v>0</v>
      </c>
      <c r="AN9" s="6">
        <f>AI9+AN8</f>
        <v>0</v>
      </c>
      <c r="AO9" s="38">
        <f>AO8/F9</f>
        <v>0.25819672131147542</v>
      </c>
      <c r="AP9" s="6"/>
      <c r="AQ9" s="6">
        <f>AL9+AQ8</f>
        <v>0</v>
      </c>
      <c r="AR9" s="6">
        <f>AM9+AR8</f>
        <v>0</v>
      </c>
      <c r="AS9" s="6">
        <f>AN9+AS8</f>
        <v>0</v>
      </c>
      <c r="AT9" s="38">
        <f>AT8/F9</f>
        <v>0.25819672131147542</v>
      </c>
      <c r="AU9" s="6"/>
      <c r="AV9" s="6">
        <f>AQ9+AV8</f>
        <v>0</v>
      </c>
      <c r="AW9" s="6">
        <f>AR9+AW8</f>
        <v>0</v>
      </c>
      <c r="AX9" s="6">
        <f>AS9+AX8</f>
        <v>0</v>
      </c>
      <c r="AY9" s="38">
        <f>AY8/F9</f>
        <v>0.25819672131147542</v>
      </c>
      <c r="AZ9" s="6"/>
      <c r="BA9" s="6">
        <f>AV9+BA8</f>
        <v>0</v>
      </c>
      <c r="BB9" s="6">
        <f>AW9+BB8</f>
        <v>0</v>
      </c>
      <c r="BC9" s="6">
        <f>AX9+BC8</f>
        <v>0</v>
      </c>
      <c r="BD9" s="38">
        <f>BD8/F9</f>
        <v>0.25819672131147542</v>
      </c>
      <c r="BE9" s="6"/>
      <c r="BF9" s="6">
        <f>BA9+BF8</f>
        <v>0</v>
      </c>
      <c r="BG9" s="6">
        <f>BB9+BG8</f>
        <v>0</v>
      </c>
      <c r="BH9" s="6">
        <f>BC9+BH8</f>
        <v>0</v>
      </c>
      <c r="BI9" s="38">
        <f>BI8/F9</f>
        <v>0.25819672131147542</v>
      </c>
      <c r="BJ9" s="6"/>
      <c r="BK9" s="6">
        <f>BF9+BK8</f>
        <v>0</v>
      </c>
      <c r="BL9" s="6">
        <f>BG9+BL8</f>
        <v>0</v>
      </c>
      <c r="BM9" s="6">
        <f>BH9+BM8</f>
        <v>0</v>
      </c>
      <c r="BN9" s="38">
        <f>BN8/F9</f>
        <v>0.25819672131147542</v>
      </c>
      <c r="BO9" s="6"/>
      <c r="BP9" s="6">
        <f>BK9+BP8</f>
        <v>0</v>
      </c>
      <c r="BQ9" s="6">
        <f>BL9+BQ8</f>
        <v>0</v>
      </c>
      <c r="BR9" s="6">
        <f>BM9+BR8</f>
        <v>0</v>
      </c>
      <c r="BS9" s="38">
        <f>BS8/F9</f>
        <v>0.25819672131147542</v>
      </c>
    </row>
    <row r="10" spans="1:71" s="39" customFormat="1" x14ac:dyDescent="0.25">
      <c r="H10" s="161"/>
      <c r="I10" s="161"/>
      <c r="J10" s="161"/>
    </row>
    <row r="11" spans="1:71" s="39" customFormat="1" x14ac:dyDescent="0.25">
      <c r="A11" s="37" t="s">
        <v>213</v>
      </c>
      <c r="B11" s="6" t="s">
        <v>142</v>
      </c>
      <c r="C11" s="6"/>
      <c r="D11" s="6"/>
      <c r="E11" s="30">
        <v>8</v>
      </c>
      <c r="F11" s="6">
        <v>8</v>
      </c>
      <c r="G11" s="38">
        <f>+BS11/F11</f>
        <v>0.875</v>
      </c>
      <c r="H11" s="149">
        <v>7</v>
      </c>
      <c r="I11" s="149">
        <f>+H11+J11</f>
        <v>7</v>
      </c>
      <c r="J11" s="164"/>
      <c r="K11" s="16">
        <v>2017</v>
      </c>
      <c r="L11" s="16">
        <v>2017</v>
      </c>
      <c r="M11" s="16"/>
      <c r="N11" s="16"/>
      <c r="O11" s="16"/>
      <c r="P11" s="173">
        <f>+H11</f>
        <v>7</v>
      </c>
      <c r="Q11" s="16"/>
      <c r="R11" s="16"/>
      <c r="S11" s="16"/>
      <c r="T11" s="16"/>
      <c r="U11" s="6">
        <f t="shared" ref="U11:U16" si="2">SUM(P11:T11)</f>
        <v>7</v>
      </c>
      <c r="V11" s="16"/>
      <c r="W11" s="16"/>
      <c r="X11" s="16"/>
      <c r="Y11" s="16"/>
      <c r="Z11" s="6">
        <f t="shared" ref="Z11:Z16" si="3">SUM(U11:Y11)</f>
        <v>7</v>
      </c>
      <c r="AA11" s="16"/>
      <c r="AB11" s="16"/>
      <c r="AC11" s="16"/>
      <c r="AD11" s="16"/>
      <c r="AE11" s="6">
        <f t="shared" ref="AE11:AE16" si="4">SUM(Z11:AD11)</f>
        <v>7</v>
      </c>
      <c r="AF11" s="16"/>
      <c r="AG11" s="16"/>
      <c r="AH11" s="16"/>
      <c r="AI11" s="16"/>
      <c r="AJ11" s="6">
        <f t="shared" ref="AJ11:AJ16" si="5">SUM(AE11:AI11)</f>
        <v>7</v>
      </c>
      <c r="AK11" s="16"/>
      <c r="AL11" s="16"/>
      <c r="AM11" s="16"/>
      <c r="AN11" s="16"/>
      <c r="AO11" s="6">
        <f t="shared" ref="AO11:AO16" si="6">SUM(AJ11:AN11)</f>
        <v>7</v>
      </c>
      <c r="AP11" s="16"/>
      <c r="AQ11" s="16"/>
      <c r="AR11" s="16"/>
      <c r="AS11" s="16"/>
      <c r="AT11" s="6">
        <f t="shared" ref="AT11:AT16" si="7">SUM(AO11:AS11)</f>
        <v>7</v>
      </c>
      <c r="AU11" s="16"/>
      <c r="AV11" s="16"/>
      <c r="AW11" s="16"/>
      <c r="AX11" s="16"/>
      <c r="AY11" s="6">
        <f t="shared" ref="AY11:AY16" si="8">SUM(AT11:AX11)</f>
        <v>7</v>
      </c>
      <c r="AZ11" s="16"/>
      <c r="BA11" s="16"/>
      <c r="BB11" s="16"/>
      <c r="BC11" s="16"/>
      <c r="BD11" s="6">
        <f t="shared" ref="BD11:BD16" si="9">SUM(AY11:BC11)</f>
        <v>7</v>
      </c>
      <c r="BE11" s="16"/>
      <c r="BF11" s="16"/>
      <c r="BG11" s="16"/>
      <c r="BH11" s="16"/>
      <c r="BI11" s="6">
        <f t="shared" ref="BI11:BI16" si="10">SUM(BD11:BH11)</f>
        <v>7</v>
      </c>
      <c r="BJ11" s="16"/>
      <c r="BK11" s="16"/>
      <c r="BL11" s="16"/>
      <c r="BM11" s="16"/>
      <c r="BN11" s="6">
        <f t="shared" ref="BN11:BN16" si="11">SUM(BI11:BM11)</f>
        <v>7</v>
      </c>
      <c r="BO11" s="16"/>
      <c r="BP11" s="16"/>
      <c r="BQ11" s="16"/>
      <c r="BR11" s="16"/>
      <c r="BS11" s="6">
        <f t="shared" ref="BS11:BS16" si="12">SUM(BN11:BR11)</f>
        <v>7</v>
      </c>
    </row>
    <row r="12" spans="1:71" s="39" customFormat="1" x14ac:dyDescent="0.25">
      <c r="A12" s="37"/>
      <c r="B12" s="6" t="s">
        <v>63</v>
      </c>
      <c r="C12" s="24">
        <v>2</v>
      </c>
      <c r="D12" s="33">
        <v>6423</v>
      </c>
      <c r="E12" s="30">
        <v>42</v>
      </c>
      <c r="F12" s="6">
        <f>IF(B12="MAL",E12,IF(E12&gt;=11,E12+variables!$B$1,11))</f>
        <v>43</v>
      </c>
      <c r="G12" s="38">
        <f t="shared" ref="G12:G16" si="13">$BS12/F12</f>
        <v>0.69767441860465118</v>
      </c>
      <c r="H12" s="149">
        <v>30</v>
      </c>
      <c r="I12" s="149">
        <f t="shared" ref="I12:I16" si="14">+H12+J12</f>
        <v>30</v>
      </c>
      <c r="J12" s="164"/>
      <c r="K12" s="16">
        <v>2017</v>
      </c>
      <c r="L12" s="16">
        <v>2017</v>
      </c>
      <c r="M12" s="16"/>
      <c r="N12" s="16"/>
      <c r="O12" s="16"/>
      <c r="P12" s="173">
        <f>SUM(M12:O12)+H12</f>
        <v>30</v>
      </c>
      <c r="Q12" s="16"/>
      <c r="R12" s="16"/>
      <c r="S12" s="16"/>
      <c r="T12" s="16"/>
      <c r="U12" s="6">
        <f t="shared" si="2"/>
        <v>30</v>
      </c>
      <c r="V12" s="16"/>
      <c r="W12" s="16"/>
      <c r="X12" s="16"/>
      <c r="Y12" s="16"/>
      <c r="Z12" s="6">
        <f t="shared" si="3"/>
        <v>30</v>
      </c>
      <c r="AA12" s="16"/>
      <c r="AB12" s="16"/>
      <c r="AC12" s="16"/>
      <c r="AD12" s="16"/>
      <c r="AE12" s="6">
        <f t="shared" si="4"/>
        <v>30</v>
      </c>
      <c r="AF12" s="16"/>
      <c r="AG12" s="16"/>
      <c r="AH12" s="16"/>
      <c r="AI12" s="16"/>
      <c r="AJ12" s="6">
        <f t="shared" si="5"/>
        <v>30</v>
      </c>
      <c r="AK12" s="16"/>
      <c r="AL12" s="16"/>
      <c r="AM12" s="16"/>
      <c r="AN12" s="16"/>
      <c r="AO12" s="6">
        <f t="shared" si="6"/>
        <v>30</v>
      </c>
      <c r="AP12" s="16"/>
      <c r="AQ12" s="16"/>
      <c r="AR12" s="16"/>
      <c r="AS12" s="16"/>
      <c r="AT12" s="6">
        <f t="shared" si="7"/>
        <v>30</v>
      </c>
      <c r="AU12" s="16"/>
      <c r="AV12" s="16"/>
      <c r="AW12" s="16"/>
      <c r="AX12" s="16"/>
      <c r="AY12" s="6">
        <f t="shared" si="8"/>
        <v>30</v>
      </c>
      <c r="AZ12" s="16"/>
      <c r="BA12" s="16"/>
      <c r="BB12" s="16"/>
      <c r="BC12" s="16"/>
      <c r="BD12" s="6">
        <f t="shared" si="9"/>
        <v>30</v>
      </c>
      <c r="BE12" s="16"/>
      <c r="BF12" s="16"/>
      <c r="BG12" s="16"/>
      <c r="BH12" s="16"/>
      <c r="BI12" s="6">
        <f t="shared" si="10"/>
        <v>30</v>
      </c>
      <c r="BJ12" s="16"/>
      <c r="BK12" s="16"/>
      <c r="BL12" s="16"/>
      <c r="BM12" s="16"/>
      <c r="BN12" s="6">
        <f t="shared" si="11"/>
        <v>30</v>
      </c>
      <c r="BO12" s="16"/>
      <c r="BP12" s="16"/>
      <c r="BQ12" s="16"/>
      <c r="BR12" s="16"/>
      <c r="BS12" s="6">
        <f t="shared" si="12"/>
        <v>30</v>
      </c>
    </row>
    <row r="13" spans="1:71" s="39" customFormat="1" x14ac:dyDescent="0.25">
      <c r="A13" s="37"/>
      <c r="B13" s="6" t="s">
        <v>351</v>
      </c>
      <c r="C13" s="24">
        <v>5</v>
      </c>
      <c r="D13" s="33">
        <v>696</v>
      </c>
      <c r="E13" s="119">
        <v>14</v>
      </c>
      <c r="F13" s="6">
        <f>IF(B13="MAL",E13,IF(E13&gt;=11,E13+variables!$B$1,11))</f>
        <v>15</v>
      </c>
      <c r="G13" s="38">
        <f t="shared" si="13"/>
        <v>0.13333333333333333</v>
      </c>
      <c r="H13" s="149">
        <v>2</v>
      </c>
      <c r="I13" s="149">
        <f t="shared" si="14"/>
        <v>2</v>
      </c>
      <c r="J13" s="164"/>
      <c r="K13" s="16">
        <v>2017</v>
      </c>
      <c r="L13" s="16">
        <v>2017</v>
      </c>
      <c r="M13" s="16"/>
      <c r="N13" s="16"/>
      <c r="O13" s="16"/>
      <c r="P13" s="173">
        <f t="shared" ref="P13:P16" si="15">SUM(M13:O13)+H13</f>
        <v>2</v>
      </c>
      <c r="Q13" s="16"/>
      <c r="R13" s="16"/>
      <c r="S13" s="16"/>
      <c r="T13" s="16"/>
      <c r="U13" s="6">
        <f t="shared" si="2"/>
        <v>2</v>
      </c>
      <c r="V13" s="16"/>
      <c r="W13" s="16"/>
      <c r="X13" s="16"/>
      <c r="Y13" s="16"/>
      <c r="Z13" s="6">
        <f t="shared" si="3"/>
        <v>2</v>
      </c>
      <c r="AA13" s="16"/>
      <c r="AB13" s="16"/>
      <c r="AC13" s="16"/>
      <c r="AD13" s="16"/>
      <c r="AE13" s="6">
        <f t="shared" si="4"/>
        <v>2</v>
      </c>
      <c r="AF13" s="16"/>
      <c r="AG13" s="16"/>
      <c r="AH13" s="16"/>
      <c r="AI13" s="16"/>
      <c r="AJ13" s="6">
        <f t="shared" si="5"/>
        <v>2</v>
      </c>
      <c r="AK13" s="16"/>
      <c r="AL13" s="16"/>
      <c r="AM13" s="16"/>
      <c r="AN13" s="16"/>
      <c r="AO13" s="6">
        <f t="shared" si="6"/>
        <v>2</v>
      </c>
      <c r="AP13" s="16"/>
      <c r="AQ13" s="16"/>
      <c r="AR13" s="16"/>
      <c r="AS13" s="16"/>
      <c r="AT13" s="6">
        <f t="shared" si="7"/>
        <v>2</v>
      </c>
      <c r="AU13" s="16"/>
      <c r="AV13" s="16"/>
      <c r="AW13" s="16"/>
      <c r="AX13" s="16"/>
      <c r="AY13" s="6">
        <f t="shared" si="8"/>
        <v>2</v>
      </c>
      <c r="AZ13" s="16"/>
      <c r="BA13" s="16"/>
      <c r="BB13" s="16"/>
      <c r="BC13" s="16"/>
      <c r="BD13" s="6">
        <f t="shared" si="9"/>
        <v>2</v>
      </c>
      <c r="BE13" s="16"/>
      <c r="BF13" s="16"/>
      <c r="BG13" s="16"/>
      <c r="BH13" s="16"/>
      <c r="BI13" s="6">
        <f t="shared" si="10"/>
        <v>2</v>
      </c>
      <c r="BJ13" s="16"/>
      <c r="BK13" s="16"/>
      <c r="BL13" s="16"/>
      <c r="BM13" s="16"/>
      <c r="BN13" s="6">
        <f t="shared" si="11"/>
        <v>2</v>
      </c>
      <c r="BO13" s="16"/>
      <c r="BP13" s="16"/>
      <c r="BQ13" s="16"/>
      <c r="BR13" s="16"/>
      <c r="BS13" s="6">
        <f t="shared" si="12"/>
        <v>2</v>
      </c>
    </row>
    <row r="14" spans="1:71" s="39" customFormat="1" x14ac:dyDescent="0.25">
      <c r="A14" s="37"/>
      <c r="B14" s="26" t="s">
        <v>104</v>
      </c>
      <c r="C14" s="24">
        <v>6</v>
      </c>
      <c r="D14" s="33">
        <v>1484</v>
      </c>
      <c r="E14" s="30">
        <v>33</v>
      </c>
      <c r="F14" s="6">
        <f>IF(B14="MAL",E14,IF(E14&gt;=11,E14+variables!$B$1,11))</f>
        <v>34</v>
      </c>
      <c r="G14" s="38">
        <f t="shared" si="13"/>
        <v>0.67647058823529416</v>
      </c>
      <c r="H14" s="149">
        <v>23</v>
      </c>
      <c r="I14" s="149">
        <f t="shared" si="14"/>
        <v>23</v>
      </c>
      <c r="J14" s="164"/>
      <c r="K14" s="16">
        <v>2017</v>
      </c>
      <c r="L14" s="16">
        <v>2017</v>
      </c>
      <c r="M14" s="16"/>
      <c r="N14" s="16"/>
      <c r="O14" s="16"/>
      <c r="P14" s="173">
        <f t="shared" si="15"/>
        <v>23</v>
      </c>
      <c r="Q14" s="16"/>
      <c r="R14" s="16"/>
      <c r="S14" s="16"/>
      <c r="T14" s="16"/>
      <c r="U14" s="6">
        <f t="shared" si="2"/>
        <v>23</v>
      </c>
      <c r="V14" s="16"/>
      <c r="W14" s="16"/>
      <c r="X14" s="16"/>
      <c r="Y14" s="16"/>
      <c r="Z14" s="6">
        <f t="shared" si="3"/>
        <v>23</v>
      </c>
      <c r="AA14" s="16"/>
      <c r="AB14" s="16"/>
      <c r="AC14" s="16"/>
      <c r="AD14" s="16"/>
      <c r="AE14" s="6">
        <f t="shared" si="4"/>
        <v>23</v>
      </c>
      <c r="AF14" s="16"/>
      <c r="AG14" s="16"/>
      <c r="AH14" s="16"/>
      <c r="AI14" s="16"/>
      <c r="AJ14" s="6">
        <f t="shared" si="5"/>
        <v>23</v>
      </c>
      <c r="AK14" s="16"/>
      <c r="AL14" s="16"/>
      <c r="AM14" s="16"/>
      <c r="AN14" s="16"/>
      <c r="AO14" s="6">
        <f t="shared" si="6"/>
        <v>23</v>
      </c>
      <c r="AP14" s="16"/>
      <c r="AQ14" s="16"/>
      <c r="AR14" s="16"/>
      <c r="AS14" s="16"/>
      <c r="AT14" s="6">
        <f t="shared" si="7"/>
        <v>23</v>
      </c>
      <c r="AU14" s="16"/>
      <c r="AV14" s="16"/>
      <c r="AW14" s="16"/>
      <c r="AX14" s="16"/>
      <c r="AY14" s="6">
        <f t="shared" si="8"/>
        <v>23</v>
      </c>
      <c r="AZ14" s="16"/>
      <c r="BA14" s="16"/>
      <c r="BB14" s="16"/>
      <c r="BC14" s="16"/>
      <c r="BD14" s="6">
        <f t="shared" si="9"/>
        <v>23</v>
      </c>
      <c r="BE14" s="16"/>
      <c r="BF14" s="16"/>
      <c r="BG14" s="16"/>
      <c r="BH14" s="16"/>
      <c r="BI14" s="6">
        <f t="shared" si="10"/>
        <v>23</v>
      </c>
      <c r="BJ14" s="16"/>
      <c r="BK14" s="16"/>
      <c r="BL14" s="16"/>
      <c r="BM14" s="16"/>
      <c r="BN14" s="6">
        <f t="shared" si="11"/>
        <v>23</v>
      </c>
      <c r="BO14" s="16"/>
      <c r="BP14" s="16"/>
      <c r="BQ14" s="16"/>
      <c r="BR14" s="16"/>
      <c r="BS14" s="6">
        <f t="shared" si="12"/>
        <v>23</v>
      </c>
    </row>
    <row r="15" spans="1:71" s="39" customFormat="1" x14ac:dyDescent="0.25">
      <c r="A15" s="37"/>
      <c r="B15" s="26" t="s">
        <v>105</v>
      </c>
      <c r="C15" s="24">
        <v>7</v>
      </c>
      <c r="D15" s="33">
        <v>10281</v>
      </c>
      <c r="E15" s="30">
        <v>77</v>
      </c>
      <c r="F15" s="6">
        <f>IF(B15="MAL",E15,IF(E15&gt;=11,E15+variables!$B$1,11))</f>
        <v>78</v>
      </c>
      <c r="G15" s="38">
        <f t="shared" si="13"/>
        <v>0.94871794871794868</v>
      </c>
      <c r="H15" s="149">
        <v>50</v>
      </c>
      <c r="I15" s="149">
        <f t="shared" si="14"/>
        <v>51</v>
      </c>
      <c r="J15" s="164">
        <v>1</v>
      </c>
      <c r="K15" s="16">
        <v>2017</v>
      </c>
      <c r="L15" s="16">
        <v>2017</v>
      </c>
      <c r="M15" s="16"/>
      <c r="N15" s="16"/>
      <c r="O15" s="16"/>
      <c r="P15" s="173">
        <f t="shared" si="15"/>
        <v>50</v>
      </c>
      <c r="Q15" s="16"/>
      <c r="R15" s="16"/>
      <c r="S15" s="16"/>
      <c r="T15" s="16"/>
      <c r="U15" s="6">
        <f t="shared" si="2"/>
        <v>50</v>
      </c>
      <c r="V15" s="16"/>
      <c r="W15" s="16">
        <v>1</v>
      </c>
      <c r="X15" s="16">
        <v>23</v>
      </c>
      <c r="Y15" s="16"/>
      <c r="Z15" s="6">
        <f t="shared" si="3"/>
        <v>74</v>
      </c>
      <c r="AA15" s="16"/>
      <c r="AB15" s="16"/>
      <c r="AC15" s="16"/>
      <c r="AD15" s="16"/>
      <c r="AE15" s="6">
        <f t="shared" si="4"/>
        <v>74</v>
      </c>
      <c r="AF15" s="16"/>
      <c r="AG15" s="16"/>
      <c r="AH15" s="16"/>
      <c r="AI15" s="16"/>
      <c r="AJ15" s="6">
        <f t="shared" si="5"/>
        <v>74</v>
      </c>
      <c r="AK15" s="16"/>
      <c r="AL15" s="16"/>
      <c r="AM15" s="16"/>
      <c r="AN15" s="16"/>
      <c r="AO15" s="6">
        <f t="shared" si="6"/>
        <v>74</v>
      </c>
      <c r="AP15" s="16"/>
      <c r="AQ15" s="16"/>
      <c r="AR15" s="16"/>
      <c r="AS15" s="16"/>
      <c r="AT15" s="6">
        <f t="shared" si="7"/>
        <v>74</v>
      </c>
      <c r="AU15" s="16"/>
      <c r="AV15" s="16"/>
      <c r="AW15" s="16"/>
      <c r="AX15" s="16"/>
      <c r="AY15" s="6">
        <f t="shared" si="8"/>
        <v>74</v>
      </c>
      <c r="AZ15" s="16"/>
      <c r="BA15" s="16"/>
      <c r="BB15" s="16"/>
      <c r="BC15" s="16"/>
      <c r="BD15" s="6">
        <f t="shared" si="9"/>
        <v>74</v>
      </c>
      <c r="BE15" s="16"/>
      <c r="BF15" s="16"/>
      <c r="BG15" s="16"/>
      <c r="BH15" s="16"/>
      <c r="BI15" s="6">
        <f t="shared" si="10"/>
        <v>74</v>
      </c>
      <c r="BJ15" s="16"/>
      <c r="BK15" s="16"/>
      <c r="BL15" s="16"/>
      <c r="BM15" s="16"/>
      <c r="BN15" s="6">
        <f t="shared" si="11"/>
        <v>74</v>
      </c>
      <c r="BO15" s="16"/>
      <c r="BP15" s="16"/>
      <c r="BQ15" s="16"/>
      <c r="BR15" s="16"/>
      <c r="BS15" s="6">
        <f t="shared" si="12"/>
        <v>74</v>
      </c>
    </row>
    <row r="16" spans="1:71" s="39" customFormat="1" x14ac:dyDescent="0.25">
      <c r="A16" s="37"/>
      <c r="B16" s="6" t="s">
        <v>122</v>
      </c>
      <c r="C16" s="24">
        <v>9</v>
      </c>
      <c r="D16" s="33">
        <v>5706</v>
      </c>
      <c r="E16" s="30">
        <v>40</v>
      </c>
      <c r="F16" s="6">
        <f>IF(B16="MAL",E16,IF(E16&gt;=11,E16+variables!$B$1,11))</f>
        <v>41</v>
      </c>
      <c r="G16" s="38">
        <f t="shared" si="13"/>
        <v>1</v>
      </c>
      <c r="H16" s="149">
        <v>32</v>
      </c>
      <c r="I16" s="149">
        <f t="shared" si="14"/>
        <v>33</v>
      </c>
      <c r="J16" s="164">
        <v>1</v>
      </c>
      <c r="K16" s="16">
        <v>2017</v>
      </c>
      <c r="L16" s="16">
        <v>2017</v>
      </c>
      <c r="M16" s="16"/>
      <c r="N16" s="16"/>
      <c r="O16" s="16"/>
      <c r="P16" s="173">
        <f t="shared" si="15"/>
        <v>32</v>
      </c>
      <c r="Q16" s="16"/>
      <c r="R16" s="16"/>
      <c r="S16" s="16"/>
      <c r="T16" s="16"/>
      <c r="U16" s="6">
        <f t="shared" si="2"/>
        <v>32</v>
      </c>
      <c r="V16" s="16"/>
      <c r="W16" s="16"/>
      <c r="X16" s="16">
        <v>6</v>
      </c>
      <c r="Y16" s="16">
        <v>3</v>
      </c>
      <c r="Z16" s="6">
        <f t="shared" si="3"/>
        <v>41</v>
      </c>
      <c r="AA16" s="16"/>
      <c r="AB16" s="16"/>
      <c r="AC16" s="16"/>
      <c r="AD16" s="16"/>
      <c r="AE16" s="6">
        <f t="shared" si="4"/>
        <v>41</v>
      </c>
      <c r="AF16" s="16"/>
      <c r="AG16" s="16"/>
      <c r="AH16" s="16"/>
      <c r="AI16" s="16"/>
      <c r="AJ16" s="6">
        <f t="shared" si="5"/>
        <v>41</v>
      </c>
      <c r="AK16" s="16"/>
      <c r="AL16" s="16"/>
      <c r="AM16" s="16"/>
      <c r="AN16" s="16"/>
      <c r="AO16" s="6">
        <f t="shared" si="6"/>
        <v>41</v>
      </c>
      <c r="AP16" s="16"/>
      <c r="AQ16" s="16"/>
      <c r="AR16" s="16"/>
      <c r="AS16" s="16"/>
      <c r="AT16" s="6">
        <f t="shared" si="7"/>
        <v>41</v>
      </c>
      <c r="AU16" s="16"/>
      <c r="AV16" s="16"/>
      <c r="AW16" s="16"/>
      <c r="AX16" s="16"/>
      <c r="AY16" s="6">
        <f t="shared" si="8"/>
        <v>41</v>
      </c>
      <c r="AZ16" s="16"/>
      <c r="BA16" s="16"/>
      <c r="BB16" s="16"/>
      <c r="BC16" s="16"/>
      <c r="BD16" s="6">
        <f t="shared" si="9"/>
        <v>41</v>
      </c>
      <c r="BE16" s="16"/>
      <c r="BF16" s="16"/>
      <c r="BG16" s="16"/>
      <c r="BH16" s="16"/>
      <c r="BI16" s="6">
        <f t="shared" si="10"/>
        <v>41</v>
      </c>
      <c r="BJ16" s="16"/>
      <c r="BK16" s="16"/>
      <c r="BL16" s="16"/>
      <c r="BM16" s="16"/>
      <c r="BN16" s="6">
        <f t="shared" si="11"/>
        <v>41</v>
      </c>
      <c r="BO16" s="16"/>
      <c r="BP16" s="16"/>
      <c r="BQ16" s="16"/>
      <c r="BR16" s="16"/>
      <c r="BS16" s="6">
        <f t="shared" si="12"/>
        <v>41</v>
      </c>
    </row>
    <row r="17" spans="1:71" x14ac:dyDescent="0.25">
      <c r="A17" s="4"/>
      <c r="B17" s="4"/>
      <c r="C17" s="4"/>
      <c r="D17" s="4"/>
      <c r="E17" s="4"/>
      <c r="F17" s="4"/>
      <c r="G17" s="4"/>
      <c r="H17" s="169"/>
      <c r="I17" s="169"/>
      <c r="J17" s="169"/>
      <c r="K17" s="6"/>
      <c r="L17" s="6"/>
      <c r="M17" s="4">
        <f>SUM(M10:M16)</f>
        <v>0</v>
      </c>
      <c r="N17" s="4">
        <f>SUM(N10:N16)</f>
        <v>0</v>
      </c>
      <c r="O17" s="4">
        <f>SUM(O10:O16)</f>
        <v>0</v>
      </c>
      <c r="P17" s="169">
        <f>SUM(P11:P16)</f>
        <v>144</v>
      </c>
      <c r="Q17" s="4">
        <f>SUM(Q11:Q16)</f>
        <v>0</v>
      </c>
      <c r="R17" s="4">
        <f>SUM(R10:R16)</f>
        <v>0</v>
      </c>
      <c r="S17" s="4">
        <f>SUM(S10:S16)</f>
        <v>0</v>
      </c>
      <c r="T17" s="4">
        <f>SUM(T10:T16)</f>
        <v>0</v>
      </c>
      <c r="U17" s="4">
        <f>SUM(U11:U16)</f>
        <v>144</v>
      </c>
      <c r="V17" s="4">
        <f>SUM(V10:V16)</f>
        <v>0</v>
      </c>
      <c r="W17" s="4">
        <f>SUM(W10:W16)</f>
        <v>1</v>
      </c>
      <c r="X17" s="4">
        <f>SUM(X10:X16)</f>
        <v>29</v>
      </c>
      <c r="Y17" s="4">
        <f>SUM(Y10:Y16)</f>
        <v>3</v>
      </c>
      <c r="Z17" s="4">
        <f>SUM(Z11:Z16)</f>
        <v>177</v>
      </c>
      <c r="AA17" s="4">
        <f>SUM(AA10:AA16)</f>
        <v>0</v>
      </c>
      <c r="AB17" s="4">
        <f>SUM(AB10:AB16)</f>
        <v>0</v>
      </c>
      <c r="AC17" s="4">
        <f>SUM(AC10:AC16)</f>
        <v>0</v>
      </c>
      <c r="AD17" s="4">
        <f>SUM(AD10:AD16)</f>
        <v>0</v>
      </c>
      <c r="AE17" s="4">
        <f>SUM(AE11:AE16)</f>
        <v>177</v>
      </c>
      <c r="AF17" s="4">
        <f>SUM(AF10:AF16)</f>
        <v>0</v>
      </c>
      <c r="AG17" s="4">
        <f>SUM(AG10:AG16)</f>
        <v>0</v>
      </c>
      <c r="AH17" s="4">
        <f>SUM(AH10:AH16)</f>
        <v>0</v>
      </c>
      <c r="AI17" s="4">
        <f>SUM(AI10:AI16)</f>
        <v>0</v>
      </c>
      <c r="AJ17" s="4">
        <f>SUM(AJ11:AJ16)</f>
        <v>177</v>
      </c>
      <c r="AK17" s="4">
        <f>SUM(AK10:AK16)</f>
        <v>0</v>
      </c>
      <c r="AL17" s="4">
        <f>SUM(AL10:AL16)</f>
        <v>0</v>
      </c>
      <c r="AM17" s="4">
        <f>SUM(AM10:AM16)</f>
        <v>0</v>
      </c>
      <c r="AN17" s="4">
        <f>SUM(AN10:AN16)</f>
        <v>0</v>
      </c>
      <c r="AO17" s="4">
        <f>SUM(AO11:AO16)</f>
        <v>177</v>
      </c>
      <c r="AP17" s="4">
        <f>SUM(AP10:AP16)</f>
        <v>0</v>
      </c>
      <c r="AQ17" s="4">
        <f>SUM(AQ10:AQ16)</f>
        <v>0</v>
      </c>
      <c r="AR17" s="4">
        <f>SUM(AR10:AR16)</f>
        <v>0</v>
      </c>
      <c r="AS17" s="4">
        <f>SUM(AS10:AS16)</f>
        <v>0</v>
      </c>
      <c r="AT17" s="4">
        <f>SUM(AT11:AT16)</f>
        <v>177</v>
      </c>
      <c r="AU17" s="4">
        <f>SUM(AU10:AU16)</f>
        <v>0</v>
      </c>
      <c r="AV17" s="4">
        <f>SUM(AV10:AV16)</f>
        <v>0</v>
      </c>
      <c r="AW17" s="4">
        <f>SUM(AW10:AW16)</f>
        <v>0</v>
      </c>
      <c r="AX17" s="4">
        <f>SUM(AX10:AX16)</f>
        <v>0</v>
      </c>
      <c r="AY17" s="4">
        <f>SUM(AY11:AY16)</f>
        <v>177</v>
      </c>
      <c r="AZ17" s="4">
        <f>SUM(AZ10:AZ16)</f>
        <v>0</v>
      </c>
      <c r="BA17" s="4">
        <f>SUM(BA10:BA16)</f>
        <v>0</v>
      </c>
      <c r="BB17" s="4">
        <f>SUM(BB10:BB16)</f>
        <v>0</v>
      </c>
      <c r="BC17" s="4">
        <f>SUM(BC10:BC16)</f>
        <v>0</v>
      </c>
      <c r="BD17" s="4">
        <f>SUM(BD11:BD16)</f>
        <v>177</v>
      </c>
      <c r="BE17" s="4">
        <f>SUM(BE10:BE16)</f>
        <v>0</v>
      </c>
      <c r="BF17" s="4">
        <f>SUM(BF10:BF16)</f>
        <v>0</v>
      </c>
      <c r="BG17" s="4">
        <f>SUM(BG10:BG16)</f>
        <v>0</v>
      </c>
      <c r="BH17" s="4">
        <f>SUM(BH10:BH16)</f>
        <v>0</v>
      </c>
      <c r="BI17" s="4">
        <f>SUM(BI11:BI16)</f>
        <v>177</v>
      </c>
      <c r="BJ17" s="4">
        <f>SUM(BJ10:BJ16)</f>
        <v>0</v>
      </c>
      <c r="BK17" s="4">
        <f>SUM(BK10:BK16)</f>
        <v>0</v>
      </c>
      <c r="BL17" s="4">
        <f>SUM(BL10:BL16)</f>
        <v>0</v>
      </c>
      <c r="BM17" s="4">
        <f>SUM(BM10:BM16)</f>
        <v>0</v>
      </c>
      <c r="BN17" s="4">
        <f>SUM(BN11:BN16)</f>
        <v>177</v>
      </c>
      <c r="BO17" s="4">
        <f>SUM(BO10:BO16)</f>
        <v>0</v>
      </c>
      <c r="BP17" s="4">
        <f>SUM(BP10:BP16)</f>
        <v>0</v>
      </c>
      <c r="BQ17" s="4">
        <f>SUM(BQ10:BQ16)</f>
        <v>0</v>
      </c>
      <c r="BR17" s="4">
        <f>SUM(BR10:BR16)</f>
        <v>0</v>
      </c>
      <c r="BS17" s="4">
        <f>SUM(BS11:BS16)</f>
        <v>177</v>
      </c>
    </row>
    <row r="18" spans="1:71" x14ac:dyDescent="0.25">
      <c r="A18" s="4"/>
      <c r="B18" s="4" t="s">
        <v>299</v>
      </c>
      <c r="C18" s="6">
        <f>COUNT(C12:C16)</f>
        <v>5</v>
      </c>
      <c r="D18" s="4"/>
      <c r="E18" s="4">
        <f>SUM(E11:E16)</f>
        <v>214</v>
      </c>
      <c r="F18" s="4">
        <f>SUM(F11:F16)</f>
        <v>219</v>
      </c>
      <c r="G18" s="7">
        <f>$BS17/F18</f>
        <v>0.80821917808219179</v>
      </c>
      <c r="H18" s="169">
        <f>SUM(H11:H16)</f>
        <v>144</v>
      </c>
      <c r="I18" s="169">
        <f>SUM(I11:I16)</f>
        <v>146</v>
      </c>
      <c r="J18" s="169">
        <f>SUM(J11:J16)</f>
        <v>2</v>
      </c>
      <c r="K18" s="6"/>
      <c r="L18" s="6"/>
      <c r="M18" s="4"/>
      <c r="N18" s="4"/>
      <c r="O18" s="4"/>
      <c r="P18" s="7">
        <f>P17/F18</f>
        <v>0.65753424657534243</v>
      </c>
      <c r="Q18" s="4"/>
      <c r="R18" s="4">
        <f>M17+R17</f>
        <v>0</v>
      </c>
      <c r="S18" s="4">
        <f>N17+S17</f>
        <v>0</v>
      </c>
      <c r="T18" s="4">
        <f>O17+T17</f>
        <v>0</v>
      </c>
      <c r="U18" s="7">
        <f>U17/F18</f>
        <v>0.65753424657534243</v>
      </c>
      <c r="V18" s="4"/>
      <c r="W18" s="4">
        <f>R18+W17</f>
        <v>1</v>
      </c>
      <c r="X18" s="4">
        <f>S18+X17</f>
        <v>29</v>
      </c>
      <c r="Y18" s="4">
        <f>T18+Y17</f>
        <v>3</v>
      </c>
      <c r="Z18" s="7">
        <f>Z17/F18</f>
        <v>0.80821917808219179</v>
      </c>
      <c r="AA18" s="4"/>
      <c r="AB18" s="4">
        <f>W18+AB17</f>
        <v>1</v>
      </c>
      <c r="AC18" s="4">
        <f>X18+AC17</f>
        <v>29</v>
      </c>
      <c r="AD18" s="4">
        <f>Y18+AD17</f>
        <v>3</v>
      </c>
      <c r="AE18" s="7">
        <f>AE17/F18</f>
        <v>0.80821917808219179</v>
      </c>
      <c r="AF18" s="4"/>
      <c r="AG18" s="4">
        <f>AB18+AG17</f>
        <v>1</v>
      </c>
      <c r="AH18" s="4">
        <f>AC18+AH17</f>
        <v>29</v>
      </c>
      <c r="AI18" s="4">
        <f>AD18+AI17</f>
        <v>3</v>
      </c>
      <c r="AJ18" s="7">
        <f>AJ17/F18</f>
        <v>0.80821917808219179</v>
      </c>
      <c r="AK18" s="4"/>
      <c r="AL18" s="4">
        <f>AG18+AL17</f>
        <v>1</v>
      </c>
      <c r="AM18" s="4">
        <f>AH18+AM17</f>
        <v>29</v>
      </c>
      <c r="AN18" s="4">
        <f>AI18+AN17</f>
        <v>3</v>
      </c>
      <c r="AO18" s="7">
        <f>AO17/F18</f>
        <v>0.80821917808219179</v>
      </c>
      <c r="AP18" s="4"/>
      <c r="AQ18" s="4">
        <f>AL18+AQ17</f>
        <v>1</v>
      </c>
      <c r="AR18" s="4">
        <f>AM18+AR17</f>
        <v>29</v>
      </c>
      <c r="AS18" s="4">
        <f>AN18+AS17</f>
        <v>3</v>
      </c>
      <c r="AT18" s="7">
        <f>AT17/F18</f>
        <v>0.80821917808219179</v>
      </c>
      <c r="AU18" s="4"/>
      <c r="AV18" s="4">
        <f>AQ18+AV17</f>
        <v>1</v>
      </c>
      <c r="AW18" s="4">
        <f>AR18+AW17</f>
        <v>29</v>
      </c>
      <c r="AX18" s="4">
        <f>AS18+AX17</f>
        <v>3</v>
      </c>
      <c r="AY18" s="7">
        <f>AY17/F18</f>
        <v>0.80821917808219179</v>
      </c>
      <c r="AZ18" s="4"/>
      <c r="BA18" s="4">
        <f>AV18+BA17</f>
        <v>1</v>
      </c>
      <c r="BB18" s="4">
        <f>AW18+BB17</f>
        <v>29</v>
      </c>
      <c r="BC18" s="4">
        <f>AX18+BC17</f>
        <v>3</v>
      </c>
      <c r="BD18" s="7">
        <f>BD17/F18</f>
        <v>0.80821917808219179</v>
      </c>
      <c r="BE18" s="4"/>
      <c r="BF18" s="4">
        <f>BA18+BF17</f>
        <v>1</v>
      </c>
      <c r="BG18" s="4">
        <f>BB18+BG17</f>
        <v>29</v>
      </c>
      <c r="BH18" s="4">
        <f>BC18+BH17</f>
        <v>3</v>
      </c>
      <c r="BI18" s="7">
        <f>BI17/F18</f>
        <v>0.80821917808219179</v>
      </c>
      <c r="BJ18" s="4"/>
      <c r="BK18" s="4">
        <f>BF18+BK17</f>
        <v>1</v>
      </c>
      <c r="BL18" s="4">
        <f>BG18+BL17</f>
        <v>29</v>
      </c>
      <c r="BM18" s="4">
        <f>BH18+BM17</f>
        <v>3</v>
      </c>
      <c r="BN18" s="7">
        <f>BN17/F18</f>
        <v>0.80821917808219179</v>
      </c>
      <c r="BO18" s="4"/>
      <c r="BP18" s="4">
        <f>BK18+BP17</f>
        <v>1</v>
      </c>
      <c r="BQ18" s="4">
        <f>BL18+BQ17</f>
        <v>29</v>
      </c>
      <c r="BR18" s="4">
        <f>BM18+BR17</f>
        <v>3</v>
      </c>
      <c r="BS18" s="7">
        <f>BS17/F18</f>
        <v>0.80821917808219179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Membership</cp:lastModifiedBy>
  <cp:lastPrinted>2016-06-13T13:05:50Z</cp:lastPrinted>
  <dcterms:created xsi:type="dcterms:W3CDTF">2011-08-17T20:38:33Z</dcterms:created>
  <dcterms:modified xsi:type="dcterms:W3CDTF">2016-08-04T17:34:43Z</dcterms:modified>
</cp:coreProperties>
</file>